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Special Projects\Summer Sessions\"/>
    </mc:Choice>
  </mc:AlternateContent>
  <xr:revisionPtr revIDLastSave="0" documentId="8_{BAAFD9E4-0789-4699-ACDA-DF9157CA8856}" xr6:coauthVersionLast="47" xr6:coauthVersionMax="47" xr10:uidLastSave="{00000000-0000-0000-0000-000000000000}"/>
  <bookViews>
    <workbookView xWindow="4155" yWindow="4155" windowWidth="21600" windowHeight="11505" xr2:uid="{00000000-000D-0000-FFFF-FFFF00000000}"/>
  </bookViews>
  <sheets>
    <sheet name="Summer 2021" sheetId="7" r:id="rId1"/>
  </sheets>
  <definedNames>
    <definedName name="_xlnm.Print_Area" localSheetId="0">'Summer 2021'!$A$1:$S$35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7" l="1"/>
  <c r="I44" i="7"/>
  <c r="I43" i="7"/>
  <c r="I42" i="7"/>
  <c r="I41" i="7"/>
  <c r="I40" i="7"/>
  <c r="R15" i="7" l="1"/>
  <c r="F31" i="7"/>
  <c r="O31" i="7" l="1"/>
  <c r="M31" i="7" l="1"/>
  <c r="I31" i="7" l="1"/>
  <c r="R3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M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For Full Pay enter 1</t>
        </r>
      </text>
    </comment>
  </commentList>
</comments>
</file>

<file path=xl/sharedStrings.xml><?xml version="1.0" encoding="utf-8"?>
<sst xmlns="http://schemas.openxmlformats.org/spreadsheetml/2006/main" count="72" uniqueCount="52">
  <si>
    <t>Actual Tuition Rate</t>
  </si>
  <si>
    <t>Credit Hour Value</t>
  </si>
  <si>
    <t>Campus</t>
  </si>
  <si>
    <t>Career</t>
  </si>
  <si>
    <t>MTN</t>
  </si>
  <si>
    <t>UGRD</t>
  </si>
  <si>
    <t>Rate of Return</t>
  </si>
  <si>
    <t>Credit Hours:</t>
  </si>
  <si>
    <t xml:space="preserve">Average ERE Rate = </t>
  </si>
  <si>
    <t>The above calculation demonstrates the net revenue that will be received when the projected credit hours are met.</t>
  </si>
  <si>
    <t>Anticipated Enrollment:</t>
  </si>
  <si>
    <t>(i.e. 3 credit hours)</t>
  </si>
  <si>
    <t>(# of students)</t>
  </si>
  <si>
    <t>(</t>
  </si>
  <si>
    <t>+</t>
  </si>
  <si>
    <t>)</t>
  </si>
  <si>
    <t>x</t>
  </si>
  <si>
    <t>-</t>
  </si>
  <si>
    <t>=</t>
  </si>
  <si>
    <t>Salary</t>
  </si>
  <si>
    <t>Cr Hrs</t>
  </si>
  <si>
    <t>ERE</t>
  </si>
  <si>
    <t>Projected Net Revenue Calculation:</t>
  </si>
  <si>
    <t>CrHr Value</t>
  </si>
  <si>
    <r>
      <t xml:space="preserve">If the class is a </t>
    </r>
    <r>
      <rPr>
        <b/>
        <i/>
        <sz val="11"/>
        <color theme="1"/>
        <rFont val="Arial"/>
        <family val="2"/>
      </rPr>
      <t>variable</t>
    </r>
    <r>
      <rPr>
        <sz val="11"/>
        <color theme="1"/>
        <rFont val="Arial"/>
        <family val="2"/>
      </rPr>
      <t xml:space="preserve"> credit hour class, enter the ancipated total number of credit hours </t>
    </r>
    <r>
      <rPr>
        <b/>
        <i/>
        <sz val="11"/>
        <color theme="1"/>
        <rFont val="Arial"/>
        <family val="2"/>
      </rPr>
      <t>for all enrollees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below:</t>
    </r>
  </si>
  <si>
    <t>GRAD</t>
  </si>
  <si>
    <t>Summer Salary per Credit Hour:</t>
  </si>
  <si>
    <t>Online</t>
  </si>
  <si>
    <t>Career:</t>
  </si>
  <si>
    <t>Campus:</t>
  </si>
  <si>
    <t>Enter values in the orange highlighted fields:</t>
  </si>
  <si>
    <t>STWD/PBC/Yuma</t>
  </si>
  <si>
    <r>
      <rPr>
        <i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 Complete </t>
    </r>
    <r>
      <rPr>
        <b/>
        <sz val="11"/>
        <color theme="1"/>
        <rFont val="Arial"/>
        <family val="2"/>
      </rPr>
      <t>ALL</t>
    </r>
    <r>
      <rPr>
        <sz val="11"/>
        <color theme="1"/>
        <rFont val="Arial"/>
        <family val="2"/>
      </rPr>
      <t xml:space="preserve"> fields highlighted in orange</t>
    </r>
  </si>
  <si>
    <r>
      <rPr>
        <b/>
        <sz val="14"/>
        <color rgb="FFFF0000"/>
        <rFont val="Arial"/>
        <family val="2"/>
      </rPr>
      <t>-OR-</t>
    </r>
  </si>
  <si>
    <t>FT faculty salary is $2,000 per credit hour</t>
  </si>
  <si>
    <t>PT Faculty Scale</t>
  </si>
  <si>
    <t>Level I</t>
  </si>
  <si>
    <t>Level II</t>
  </si>
  <si>
    <t>Level III</t>
  </si>
  <si>
    <t>Level IV</t>
  </si>
  <si>
    <t>per credit hour</t>
  </si>
  <si>
    <t>Calculated Salary:</t>
  </si>
  <si>
    <t>Overhead % to Central</t>
  </si>
  <si>
    <t>Standard proration thresholds are 16 students for UGRD classes and 14 students for GRAD classes.</t>
  </si>
  <si>
    <t>Colleges and departments can go above or below the standard proration thresholds at their discretion, with Provost approval.</t>
  </si>
  <si>
    <t>Salary Proration Threshold*:</t>
  </si>
  <si>
    <r>
      <rPr>
        <b/>
        <sz val="10"/>
        <color theme="1"/>
        <rFont val="Arial"/>
        <family val="2"/>
      </rPr>
      <t>Campus note</t>
    </r>
    <r>
      <rPr>
        <sz val="10"/>
        <color theme="1"/>
        <rFont val="Arial"/>
        <family val="2"/>
      </rPr>
      <t>: All enrollment and expense in MTN classes are attributable to the department offering the class; Enrollment and expenses for Online &amp; STWD classes are</t>
    </r>
  </si>
  <si>
    <t xml:space="preserve">                       allocated proportionately based on the campus of the students enrolled</t>
  </si>
  <si>
    <t>Select class campus and career:</t>
  </si>
  <si>
    <t>Projected Net Revenue</t>
  </si>
  <si>
    <t>Tuition and ERE Rates</t>
  </si>
  <si>
    <t>Summer 2022 Projection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</si>
</sst>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%"/>
    <numFmt numFmtId="165" formatCode="mm/dd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rgb="FFFF0000"/>
      <name val="Arial"/>
      <family val="2"/>
    </font>
    <font>
      <b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i/>
      <sz val="11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6" fillId="0" borderId="0" xfId="0" applyFont="1" applyProtection="1"/>
    <xf numFmtId="0" fontId="5" fillId="0" borderId="0" xfId="0" applyFont="1" applyProtection="1"/>
    <xf numFmtId="4" fontId="4" fillId="0" borderId="6" xfId="1" applyNumberFormat="1" applyFont="1" applyBorder="1" applyProtection="1"/>
    <xf numFmtId="0" fontId="4" fillId="0" borderId="3" xfId="1" applyFont="1" applyBorder="1" applyAlignment="1" applyProtection="1">
      <alignment horizontal="right" wrapText="1"/>
    </xf>
    <xf numFmtId="0" fontId="4" fillId="0" borderId="5" xfId="1" applyFont="1" applyBorder="1" applyAlignment="1" applyProtection="1">
      <alignment horizontal="right" wrapText="1"/>
    </xf>
    <xf numFmtId="0" fontId="1" fillId="0" borderId="0" xfId="0" applyFont="1" applyProtection="1"/>
    <xf numFmtId="6" fontId="6" fillId="0" borderId="4" xfId="1" applyNumberFormat="1" applyFont="1" applyFill="1" applyBorder="1" applyProtection="1"/>
    <xf numFmtId="164" fontId="6" fillId="0" borderId="5" xfId="1" applyNumberFormat="1" applyFont="1" applyFill="1" applyBorder="1" applyProtection="1"/>
    <xf numFmtId="0" fontId="0" fillId="0" borderId="0" xfId="0" applyProtection="1"/>
    <xf numFmtId="0" fontId="4" fillId="0" borderId="3" xfId="1" applyFont="1" applyBorder="1" applyProtection="1"/>
    <xf numFmtId="0" fontId="4" fillId="0" borderId="4" xfId="1" applyFont="1" applyBorder="1" applyProtection="1"/>
    <xf numFmtId="9" fontId="4" fillId="4" borderId="5" xfId="1" applyNumberFormat="1" applyFont="1" applyFill="1" applyBorder="1" applyProtection="1"/>
    <xf numFmtId="9" fontId="4" fillId="0" borderId="0" xfId="1" applyNumberFormat="1" applyFont="1" applyFill="1" applyBorder="1" applyProtection="1"/>
    <xf numFmtId="0" fontId="3" fillId="0" borderId="0" xfId="1" applyFont="1" applyBorder="1" applyProtection="1"/>
    <xf numFmtId="0" fontId="9" fillId="0" borderId="0" xfId="0" applyFont="1" applyAlignment="1" applyProtection="1">
      <alignment wrapText="1"/>
    </xf>
    <xf numFmtId="0" fontId="5" fillId="0" borderId="0" xfId="0" applyFont="1" applyBorder="1" applyProtection="1"/>
    <xf numFmtId="0" fontId="6" fillId="0" borderId="0" xfId="0" applyFont="1" applyBorder="1" applyProtection="1"/>
    <xf numFmtId="0" fontId="5" fillId="0" borderId="9" xfId="0" applyFont="1" applyBorder="1" applyProtection="1"/>
    <xf numFmtId="0" fontId="6" fillId="0" borderId="9" xfId="0" applyFont="1" applyBorder="1" applyProtection="1"/>
    <xf numFmtId="0" fontId="5" fillId="0" borderId="7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6" fillId="0" borderId="7" xfId="0" applyFont="1" applyBorder="1" applyProtection="1"/>
    <xf numFmtId="0" fontId="5" fillId="0" borderId="2" xfId="0" applyFont="1" applyBorder="1" applyProtection="1"/>
    <xf numFmtId="0" fontId="5" fillId="0" borderId="7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6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wrapText="1"/>
    </xf>
    <xf numFmtId="38" fontId="5" fillId="0" borderId="0" xfId="0" applyNumberFormat="1" applyFont="1" applyFill="1" applyBorder="1" applyAlignment="1" applyProtection="1">
      <alignment horizontal="left"/>
    </xf>
    <xf numFmtId="0" fontId="5" fillId="0" borderId="7" xfId="0" applyFont="1" applyFill="1" applyBorder="1" applyProtection="1"/>
    <xf numFmtId="0" fontId="5" fillId="0" borderId="0" xfId="0" applyFont="1" applyFill="1" applyBorder="1" applyProtection="1"/>
    <xf numFmtId="0" fontId="5" fillId="0" borderId="2" xfId="0" applyFont="1" applyFill="1" applyBorder="1" applyProtection="1"/>
    <xf numFmtId="0" fontId="5" fillId="0" borderId="0" xfId="0" applyFont="1" applyBorder="1" applyAlignment="1" applyProtection="1">
      <alignment horizontal="right"/>
    </xf>
    <xf numFmtId="6" fontId="5" fillId="0" borderId="0" xfId="0" applyNumberFormat="1" applyFont="1" applyBorder="1" applyAlignment="1" applyProtection="1">
      <alignment horizontal="left"/>
    </xf>
    <xf numFmtId="38" fontId="5" fillId="0" borderId="0" xfId="0" applyNumberFormat="1" applyFont="1" applyBorder="1" applyAlignment="1" applyProtection="1">
      <alignment horizontal="right"/>
    </xf>
    <xf numFmtId="6" fontId="5" fillId="0" borderId="0" xfId="0" quotePrefix="1" applyNumberFormat="1" applyFont="1" applyBorder="1" applyAlignment="1" applyProtection="1">
      <alignment horizontal="left"/>
    </xf>
    <xf numFmtId="0" fontId="5" fillId="0" borderId="0" xfId="0" quotePrefix="1" applyFont="1" applyBorder="1" applyProtection="1"/>
    <xf numFmtId="6" fontId="5" fillId="0" borderId="0" xfId="0" applyNumberFormat="1" applyFont="1" applyBorder="1" applyProtection="1"/>
    <xf numFmtId="0" fontId="14" fillId="0" borderId="0" xfId="0" applyFont="1" applyBorder="1" applyAlignment="1" applyProtection="1">
      <alignment horizontal="right"/>
    </xf>
    <xf numFmtId="6" fontId="15" fillId="0" borderId="0" xfId="0" applyNumberFormat="1" applyFont="1" applyBorder="1" applyAlignment="1" applyProtection="1">
      <alignment horizontal="left"/>
    </xf>
    <xf numFmtId="38" fontId="15" fillId="0" borderId="0" xfId="0" applyNumberFormat="1" applyFont="1" applyBorder="1" applyAlignment="1" applyProtection="1">
      <alignment horizontal="right"/>
    </xf>
    <xf numFmtId="6" fontId="15" fillId="0" borderId="0" xfId="0" quotePrefix="1" applyNumberFormat="1" applyFont="1" applyBorder="1" applyAlignment="1" applyProtection="1">
      <alignment horizontal="left"/>
    </xf>
    <xf numFmtId="0" fontId="15" fillId="0" borderId="0" xfId="0" quotePrefix="1" applyFont="1" applyBorder="1" applyProtection="1"/>
    <xf numFmtId="6" fontId="15" fillId="0" borderId="0" xfId="0" applyNumberFormat="1" applyFont="1" applyBorder="1" applyAlignment="1" applyProtection="1">
      <alignment horizontal="center"/>
    </xf>
    <xf numFmtId="6" fontId="15" fillId="0" borderId="0" xfId="0" quotePrefix="1" applyNumberFormat="1" applyFont="1" applyBorder="1" applyProtection="1"/>
    <xf numFmtId="0" fontId="15" fillId="0" borderId="2" xfId="0" applyFont="1" applyBorder="1" applyProtection="1"/>
    <xf numFmtId="0" fontId="5" fillId="0" borderId="8" xfId="0" applyFont="1" applyBorder="1" applyProtection="1"/>
    <xf numFmtId="0" fontId="5" fillId="0" borderId="1" xfId="0" applyFont="1" applyBorder="1" applyProtection="1"/>
    <xf numFmtId="6" fontId="5" fillId="3" borderId="0" xfId="0" applyNumberFormat="1" applyFont="1" applyFill="1" applyBorder="1" applyAlignment="1" applyProtection="1">
      <alignment horizontal="left"/>
      <protection locked="0"/>
    </xf>
    <xf numFmtId="38" fontId="5" fillId="3" borderId="0" xfId="0" applyNumberFormat="1" applyFont="1" applyFill="1" applyBorder="1" applyAlignment="1" applyProtection="1">
      <alignment horizontal="left"/>
      <protection locked="0"/>
    </xf>
    <xf numFmtId="4" fontId="6" fillId="0" borderId="5" xfId="1" applyNumberFormat="1" applyFont="1" applyBorder="1" applyProtection="1"/>
    <xf numFmtId="0" fontId="10" fillId="4" borderId="0" xfId="0" applyFont="1" applyFill="1" applyAlignment="1" applyProtection="1">
      <alignment horizontal="centerContinuous"/>
    </xf>
    <xf numFmtId="0" fontId="11" fillId="4" borderId="0" xfId="0" applyFont="1" applyFill="1" applyAlignment="1" applyProtection="1">
      <alignment horizontal="centerContinuous"/>
    </xf>
    <xf numFmtId="0" fontId="5" fillId="4" borderId="0" xfId="0" applyFont="1" applyFill="1" applyAlignment="1" applyProtection="1">
      <alignment horizontal="centerContinuous"/>
    </xf>
    <xf numFmtId="165" fontId="6" fillId="4" borderId="0" xfId="0" applyNumberFormat="1" applyFont="1" applyFill="1" applyAlignment="1" applyProtection="1">
      <alignment horizontal="centerContinuous"/>
    </xf>
    <xf numFmtId="0" fontId="5" fillId="0" borderId="10" xfId="0" applyFont="1" applyBorder="1" applyProtection="1"/>
    <xf numFmtId="0" fontId="5" fillId="0" borderId="0" xfId="0" applyFont="1" applyAlignment="1" applyProtection="1">
      <alignment horizontal="right"/>
    </xf>
    <xf numFmtId="9" fontId="4" fillId="0" borderId="0" xfId="1" applyNumberFormat="1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6" fontId="5" fillId="0" borderId="0" xfId="0" applyNumberFormat="1" applyFont="1" applyFill="1" applyBorder="1" applyAlignment="1" applyProtection="1">
      <alignment horizontal="right"/>
    </xf>
    <xf numFmtId="6" fontId="5" fillId="0" borderId="0" xfId="0" quotePrefix="1" applyNumberFormat="1" applyFont="1" applyBorder="1" applyAlignment="1" applyProtection="1">
      <alignment horizontal="right"/>
    </xf>
    <xf numFmtId="6" fontId="15" fillId="0" borderId="0" xfId="0" quotePrefix="1" applyNumberFormat="1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13" fillId="0" borderId="0" xfId="0" quotePrefix="1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Border="1" applyAlignment="1" applyProtection="1">
      <alignment horizontal="right"/>
    </xf>
    <xf numFmtId="6" fontId="5" fillId="0" borderId="0" xfId="0" applyNumberFormat="1" applyFont="1" applyBorder="1" applyAlignment="1" applyProtection="1"/>
    <xf numFmtId="6" fontId="15" fillId="0" borderId="0" xfId="0" applyNumberFormat="1" applyFont="1" applyBorder="1" applyAlignment="1" applyProtection="1"/>
    <xf numFmtId="0" fontId="5" fillId="0" borderId="0" xfId="0" applyFont="1" applyAlignment="1" applyProtection="1">
      <alignment horizontal="center"/>
    </xf>
    <xf numFmtId="0" fontId="4" fillId="0" borderId="5" xfId="1" applyFont="1" applyBorder="1" applyAlignment="1" applyProtection="1">
      <alignment horizontal="center" wrapText="1"/>
    </xf>
    <xf numFmtId="6" fontId="6" fillId="0" borderId="5" xfId="1" applyNumberFormat="1" applyFont="1" applyFill="1" applyBorder="1" applyAlignment="1" applyProtection="1">
      <alignment horizontal="center"/>
    </xf>
    <xf numFmtId="9" fontId="4" fillId="0" borderId="0" xfId="1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6" fontId="5" fillId="0" borderId="0" xfId="0" applyNumberFormat="1" applyFont="1" applyFill="1" applyBorder="1" applyAlignment="1" applyProtection="1">
      <alignment horizontal="center"/>
    </xf>
    <xf numFmtId="6" fontId="0" fillId="0" borderId="0" xfId="0" quotePrefix="1" applyNumberFormat="1" applyFont="1" applyBorder="1" applyAlignment="1" applyProtection="1">
      <alignment horizontal="center"/>
    </xf>
    <xf numFmtId="6" fontId="16" fillId="0" borderId="0" xfId="0" quotePrefix="1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6" fontId="4" fillId="4" borderId="12" xfId="1" applyNumberFormat="1" applyFont="1" applyFill="1" applyBorder="1" applyProtection="1"/>
    <xf numFmtId="0" fontId="6" fillId="0" borderId="0" xfId="0" applyFont="1"/>
    <xf numFmtId="9" fontId="6" fillId="0" borderId="4" xfId="1" applyNumberFormat="1" applyFont="1" applyFill="1" applyBorder="1" applyProtection="1"/>
    <xf numFmtId="0" fontId="7" fillId="0" borderId="0" xfId="0" applyFont="1" applyProtection="1"/>
    <xf numFmtId="0" fontId="18" fillId="0" borderId="0" xfId="0" quotePrefix="1" applyFont="1" applyBorder="1" applyProtection="1"/>
    <xf numFmtId="0" fontId="5" fillId="5" borderId="0" xfId="0" applyFont="1" applyFill="1" applyBorder="1" applyProtection="1">
      <protection locked="0"/>
    </xf>
    <xf numFmtId="0" fontId="5" fillId="0" borderId="13" xfId="0" applyFont="1" applyBorder="1" applyProtection="1"/>
    <xf numFmtId="0" fontId="5" fillId="0" borderId="14" xfId="0" applyFont="1" applyBorder="1" applyProtection="1"/>
    <xf numFmtId="0" fontId="5" fillId="0" borderId="15" xfId="0" applyFont="1" applyBorder="1" applyProtection="1"/>
    <xf numFmtId="0" fontId="5" fillId="0" borderId="16" xfId="0" applyFont="1" applyBorder="1" applyProtection="1"/>
    <xf numFmtId="0" fontId="5" fillId="0" borderId="17" xfId="0" applyFont="1" applyBorder="1" applyProtection="1"/>
    <xf numFmtId="0" fontId="20" fillId="0" borderId="16" xfId="0" applyFont="1" applyBorder="1" applyProtection="1"/>
    <xf numFmtId="0" fontId="5" fillId="0" borderId="18" xfId="0" applyFont="1" applyBorder="1" applyProtection="1"/>
    <xf numFmtId="6" fontId="5" fillId="0" borderId="19" xfId="0" applyNumberFormat="1" applyFont="1" applyBorder="1" applyProtection="1"/>
    <xf numFmtId="0" fontId="5" fillId="0" borderId="19" xfId="0" applyFont="1" applyBorder="1" applyProtection="1"/>
    <xf numFmtId="0" fontId="5" fillId="0" borderId="20" xfId="0" applyFont="1" applyBorder="1" applyProtection="1"/>
    <xf numFmtId="0" fontId="6" fillId="0" borderId="0" xfId="0" applyFont="1" applyBorder="1" applyAlignment="1" applyProtection="1">
      <alignment horizontal="right" wrapText="1"/>
    </xf>
    <xf numFmtId="0" fontId="5" fillId="3" borderId="0" xfId="0" applyFont="1" applyFill="1" applyProtection="1">
      <protection locked="0"/>
    </xf>
    <xf numFmtId="0" fontId="23" fillId="0" borderId="0" xfId="0" applyFont="1" applyProtection="1"/>
    <xf numFmtId="0" fontId="23" fillId="0" borderId="9" xfId="0" applyFont="1" applyBorder="1" applyProtection="1"/>
    <xf numFmtId="0" fontId="23" fillId="0" borderId="0" xfId="0" applyFont="1" applyBorder="1" applyProtection="1"/>
    <xf numFmtId="0" fontId="5" fillId="0" borderId="13" xfId="0" applyFont="1" applyBorder="1" applyAlignment="1" applyProtection="1">
      <alignment horizontal="left" wrapText="1"/>
    </xf>
    <xf numFmtId="0" fontId="5" fillId="0" borderId="14" xfId="0" applyFont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left" wrapText="1"/>
    </xf>
    <xf numFmtId="0" fontId="5" fillId="0" borderId="16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left" wrapText="1"/>
    </xf>
    <xf numFmtId="0" fontId="5" fillId="0" borderId="16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5" fillId="0" borderId="19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left" vertical="top" wrapText="1"/>
    </xf>
    <xf numFmtId="6" fontId="6" fillId="4" borderId="6" xfId="1" applyNumberFormat="1" applyFont="1" applyFill="1" applyBorder="1" applyAlignment="1" applyProtection="1">
      <alignment horizontal="center"/>
    </xf>
    <xf numFmtId="9" fontId="12" fillId="2" borderId="6" xfId="1" applyNumberFormat="1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left" wrapText="1"/>
    </xf>
    <xf numFmtId="0" fontId="4" fillId="4" borderId="6" xfId="1" applyFont="1" applyFill="1" applyBorder="1" applyAlignment="1" applyProtection="1">
      <alignment horizontal="center" wrapText="1"/>
    </xf>
    <xf numFmtId="0" fontId="12" fillId="2" borderId="6" xfId="1" applyFont="1" applyFill="1" applyBorder="1" applyAlignment="1" applyProtection="1">
      <alignment horizontal="center" wrapText="1"/>
    </xf>
  </cellXfs>
  <cellStyles count="2">
    <cellStyle name="Normal" xfId="0" builtinId="0"/>
    <cellStyle name="Normal_college_page_01160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X47"/>
  <sheetViews>
    <sheetView showGridLines="0" tabSelected="1" zoomScaleNormal="100" workbookViewId="0">
      <pane ySplit="1" topLeftCell="A2" activePane="bottomLeft" state="frozen"/>
      <selection activeCell="B4" sqref="B4"/>
      <selection pane="bottomLeft" activeCell="M15" sqref="M15"/>
    </sheetView>
  </sheetViews>
  <sheetFormatPr defaultColWidth="9.140625" defaultRowHeight="21.75" customHeight="1" x14ac:dyDescent="0.2"/>
  <cols>
    <col min="1" max="1" width="1.28515625" style="1" customWidth="1"/>
    <col min="2" max="2" width="19" style="1" customWidth="1"/>
    <col min="3" max="3" width="11.5703125" style="1" customWidth="1"/>
    <col min="4" max="4" width="15.5703125" style="1" customWidth="1"/>
    <col min="5" max="5" width="1.5703125" style="1" customWidth="1"/>
    <col min="6" max="6" width="10.5703125" style="1" customWidth="1"/>
    <col min="7" max="8" width="2.5703125" style="87" customWidth="1"/>
    <col min="9" max="9" width="12.85546875" style="1" customWidth="1"/>
    <col min="10" max="10" width="1.5703125" style="1" customWidth="1"/>
    <col min="11" max="11" width="2.28515625" style="1" customWidth="1"/>
    <col min="12" max="12" width="2.42578125" style="68" customWidth="1"/>
    <col min="13" max="13" width="10" style="1" customWidth="1"/>
    <col min="14" max="14" width="2.140625" style="1" customWidth="1"/>
    <col min="15" max="15" width="11.85546875" style="1" customWidth="1"/>
    <col min="16" max="16" width="1.5703125" style="76" customWidth="1"/>
    <col min="17" max="17" width="1.85546875" style="1" customWidth="1"/>
    <col min="18" max="18" width="14" style="1" customWidth="1"/>
    <col min="19" max="19" width="20.28515625" style="1" customWidth="1"/>
    <col min="20" max="24" width="15" style="1" customWidth="1"/>
    <col min="25" max="16384" width="9.140625" style="1"/>
  </cols>
  <sheetData>
    <row r="1" spans="1:20" ht="23.25" customHeight="1" x14ac:dyDescent="0.25">
      <c r="B1" s="56" t="s">
        <v>51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9"/>
    </row>
    <row r="2" spans="1:20" ht="18" customHeight="1" x14ac:dyDescent="0.2">
      <c r="B2" s="5"/>
      <c r="C2" s="5"/>
      <c r="D2" s="5"/>
      <c r="E2" s="5"/>
      <c r="F2" s="5"/>
      <c r="G2" s="80"/>
      <c r="H2" s="80"/>
      <c r="I2" s="5"/>
      <c r="J2" s="5"/>
      <c r="K2" s="5"/>
      <c r="L2" s="61"/>
      <c r="M2" s="5"/>
      <c r="N2" s="5"/>
      <c r="O2" s="5"/>
      <c r="P2" s="69"/>
      <c r="Q2" s="5"/>
      <c r="R2" s="5"/>
      <c r="S2" s="5"/>
    </row>
    <row r="3" spans="1:20" ht="18" customHeight="1" x14ac:dyDescent="0.25">
      <c r="B3" s="5" t="s">
        <v>32</v>
      </c>
      <c r="C3" s="5"/>
      <c r="D3" s="5"/>
      <c r="E3" s="5"/>
      <c r="F3" s="5"/>
      <c r="G3" s="80"/>
      <c r="H3" s="80"/>
      <c r="I3" s="5"/>
      <c r="J3" s="5"/>
      <c r="K3" s="5"/>
      <c r="L3" s="61"/>
      <c r="M3" s="5"/>
      <c r="N3" s="5"/>
      <c r="O3" s="5"/>
      <c r="P3" s="69"/>
      <c r="Q3" s="5"/>
      <c r="R3" s="5"/>
      <c r="S3" s="5"/>
    </row>
    <row r="4" spans="1:20" ht="18" customHeight="1" x14ac:dyDescent="0.2">
      <c r="B4" s="5"/>
      <c r="C4" s="5"/>
      <c r="D4" s="5"/>
      <c r="E4" s="5"/>
      <c r="F4" s="5"/>
      <c r="G4" s="80"/>
      <c r="H4" s="80"/>
      <c r="I4" s="5"/>
      <c r="J4" s="5"/>
      <c r="K4" s="5"/>
      <c r="L4" s="61"/>
      <c r="M4" s="5"/>
      <c r="N4" s="5"/>
      <c r="O4" s="5"/>
      <c r="P4" s="69"/>
      <c r="Q4" s="5"/>
      <c r="R4" s="5"/>
      <c r="S4" s="5"/>
    </row>
    <row r="5" spans="1:20" ht="18" customHeight="1" x14ac:dyDescent="0.25">
      <c r="B5" s="95" t="s">
        <v>48</v>
      </c>
      <c r="C5" s="5"/>
      <c r="D5" s="5"/>
      <c r="E5" s="5"/>
      <c r="F5" s="5"/>
      <c r="G5" s="80"/>
      <c r="H5" s="80"/>
      <c r="I5" s="5"/>
      <c r="J5" s="5"/>
      <c r="K5" s="5"/>
      <c r="L5" s="61"/>
      <c r="M5" s="5"/>
      <c r="N5" s="5"/>
      <c r="O5" s="5"/>
      <c r="P5" s="69"/>
      <c r="Q5" s="5"/>
      <c r="R5" s="5"/>
      <c r="S5" s="5"/>
    </row>
    <row r="6" spans="1:20" ht="9" customHeight="1" x14ac:dyDescent="0.2">
      <c r="B6" s="5"/>
      <c r="C6" s="5"/>
      <c r="D6" s="5"/>
      <c r="E6" s="5"/>
      <c r="F6" s="5"/>
      <c r="G6" s="80"/>
      <c r="H6" s="80"/>
      <c r="I6" s="5"/>
      <c r="J6" s="5"/>
      <c r="K6" s="5"/>
      <c r="L6" s="61"/>
      <c r="M6" s="5"/>
      <c r="N6" s="5"/>
      <c r="O6" s="5"/>
      <c r="P6" s="69"/>
      <c r="Q6" s="5"/>
      <c r="R6" s="5"/>
      <c r="S6" s="5"/>
    </row>
    <row r="7" spans="1:20" ht="18" customHeight="1" x14ac:dyDescent="0.25">
      <c r="B7" s="5"/>
      <c r="D7" s="4" t="s">
        <v>29</v>
      </c>
      <c r="E7" s="5"/>
      <c r="F7" s="109"/>
      <c r="G7" s="80"/>
      <c r="H7" s="80"/>
      <c r="I7" s="4" t="s">
        <v>28</v>
      </c>
      <c r="J7" s="5"/>
      <c r="K7" s="5"/>
      <c r="L7" s="61"/>
      <c r="M7" s="109"/>
      <c r="N7" s="5"/>
      <c r="O7" s="5"/>
      <c r="P7" s="69"/>
      <c r="Q7" s="5"/>
      <c r="R7" s="5"/>
      <c r="S7" s="5"/>
    </row>
    <row r="8" spans="1:20" ht="5.25" customHeight="1" x14ac:dyDescent="0.25">
      <c r="B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9"/>
      <c r="Q8" s="5"/>
      <c r="R8" s="5"/>
      <c r="S8" s="5"/>
    </row>
    <row r="9" spans="1:20" ht="18" customHeight="1" x14ac:dyDescent="0.25">
      <c r="B9" s="110" t="s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9"/>
      <c r="Q9" s="5"/>
      <c r="R9" s="5"/>
      <c r="S9" s="5"/>
    </row>
    <row r="10" spans="1:20" ht="15.75" customHeight="1" x14ac:dyDescent="0.25">
      <c r="B10" s="112" t="s">
        <v>47</v>
      </c>
      <c r="C10" s="20"/>
      <c r="D10" s="19"/>
      <c r="E10" s="19"/>
      <c r="F10" s="19"/>
      <c r="G10" s="84"/>
      <c r="H10" s="84"/>
      <c r="I10" s="19"/>
      <c r="J10" s="19"/>
      <c r="K10" s="19"/>
      <c r="L10" s="37"/>
      <c r="M10" s="19"/>
      <c r="N10" s="19"/>
      <c r="O10" s="19"/>
      <c r="P10" s="71"/>
      <c r="Q10" s="19"/>
      <c r="R10" s="19"/>
      <c r="S10" s="19"/>
    </row>
    <row r="11" spans="1:20" ht="15.75" customHeight="1" x14ac:dyDescent="0.25">
      <c r="B11" s="111"/>
      <c r="C11" s="22"/>
      <c r="D11" s="21"/>
      <c r="E11" s="21"/>
      <c r="F11" s="21"/>
      <c r="G11" s="85"/>
      <c r="H11" s="85"/>
      <c r="I11" s="21"/>
      <c r="J11" s="21"/>
      <c r="K11" s="21"/>
      <c r="L11" s="63"/>
      <c r="M11" s="21"/>
      <c r="N11" s="21"/>
      <c r="O11" s="21"/>
      <c r="P11" s="72"/>
      <c r="Q11" s="21"/>
      <c r="R11" s="21"/>
      <c r="S11" s="21"/>
    </row>
    <row r="12" spans="1:20" ht="6" customHeight="1" x14ac:dyDescent="0.2">
      <c r="A12" s="2"/>
      <c r="B12" s="23"/>
      <c r="C12" s="24"/>
      <c r="D12" s="24"/>
      <c r="E12" s="24"/>
      <c r="F12" s="24"/>
      <c r="G12" s="84"/>
      <c r="H12" s="84"/>
      <c r="I12" s="24"/>
      <c r="J12" s="24"/>
      <c r="K12" s="24"/>
      <c r="L12" s="37"/>
      <c r="M12" s="24"/>
      <c r="N12" s="24"/>
      <c r="O12" s="24"/>
      <c r="P12" s="71"/>
      <c r="Q12" s="24"/>
      <c r="R12" s="24"/>
      <c r="S12" s="25"/>
      <c r="T12" s="2"/>
    </row>
    <row r="13" spans="1:20" ht="15" x14ac:dyDescent="0.25">
      <c r="A13" s="2"/>
      <c r="B13" s="26" t="s">
        <v>30</v>
      </c>
      <c r="C13" s="19"/>
      <c r="D13" s="19"/>
      <c r="E13" s="19"/>
      <c r="F13" s="19"/>
      <c r="G13" s="84"/>
      <c r="H13" s="84"/>
      <c r="I13" s="19"/>
      <c r="J13" s="19"/>
      <c r="K13" s="19"/>
      <c r="L13" s="37"/>
      <c r="M13" s="19"/>
      <c r="N13" s="19"/>
      <c r="O13" s="19"/>
      <c r="P13" s="71"/>
      <c r="Q13" s="19"/>
      <c r="R13" s="19"/>
      <c r="S13" s="27"/>
      <c r="T13" s="2"/>
    </row>
    <row r="14" spans="1:20" ht="12.75" customHeight="1" thickBot="1" x14ac:dyDescent="0.3">
      <c r="A14" s="2"/>
      <c r="B14" s="26"/>
      <c r="C14" s="19"/>
      <c r="D14" s="19"/>
      <c r="E14" s="19"/>
      <c r="F14" s="19"/>
      <c r="G14" s="84"/>
      <c r="H14" s="84"/>
      <c r="I14" s="19"/>
      <c r="J14" s="19"/>
      <c r="K14" s="19"/>
      <c r="L14" s="37"/>
      <c r="M14" s="19"/>
      <c r="N14" s="19"/>
      <c r="O14" s="19"/>
      <c r="P14" s="71"/>
      <c r="Q14" s="19"/>
      <c r="R14" s="19"/>
      <c r="S14" s="27"/>
      <c r="T14" s="2"/>
    </row>
    <row r="15" spans="1:20" ht="45.75" thickBot="1" x14ac:dyDescent="0.3">
      <c r="A15" s="2"/>
      <c r="B15" s="26"/>
      <c r="C15" s="19"/>
      <c r="D15" s="108" t="s">
        <v>26</v>
      </c>
      <c r="E15" s="30"/>
      <c r="F15" s="53"/>
      <c r="G15" s="88"/>
      <c r="H15" s="88"/>
      <c r="I15" s="91" t="s">
        <v>45</v>
      </c>
      <c r="J15" s="19"/>
      <c r="K15" s="19"/>
      <c r="L15" s="37"/>
      <c r="M15" s="54"/>
      <c r="N15" s="19"/>
      <c r="O15" s="91" t="s">
        <v>41</v>
      </c>
      <c r="P15" s="71"/>
      <c r="Q15" s="19"/>
      <c r="R15" s="92" t="str">
        <f>IF(F27="","0",IF(F27&gt;M15,F15*F29,F15*(F27/M15)*F29))</f>
        <v>0</v>
      </c>
      <c r="S15" s="27"/>
      <c r="T15" s="2"/>
    </row>
    <row r="16" spans="1:20" ht="15.75" thickBot="1" x14ac:dyDescent="0.3">
      <c r="A16" s="2"/>
      <c r="B16" s="2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7"/>
      <c r="T16" s="2"/>
    </row>
    <row r="17" spans="1:20" ht="15" customHeight="1" x14ac:dyDescent="0.25">
      <c r="A17" s="2"/>
      <c r="B17" s="26"/>
      <c r="C17" s="98" t="s">
        <v>34</v>
      </c>
      <c r="D17" s="99"/>
      <c r="E17" s="99"/>
      <c r="F17" s="99"/>
      <c r="G17" s="99"/>
      <c r="H17" s="100"/>
      <c r="I17" s="19"/>
      <c r="J17" s="19"/>
      <c r="K17" s="19"/>
      <c r="L17" s="113" t="s">
        <v>43</v>
      </c>
      <c r="M17" s="114"/>
      <c r="N17" s="114"/>
      <c r="O17" s="114"/>
      <c r="P17" s="114"/>
      <c r="Q17" s="114"/>
      <c r="R17" s="115"/>
      <c r="S17" s="27"/>
      <c r="T17" s="2"/>
    </row>
    <row r="18" spans="1:20" ht="15" x14ac:dyDescent="0.25">
      <c r="A18" s="2"/>
      <c r="B18" s="26"/>
      <c r="C18" s="101"/>
      <c r="D18" s="19"/>
      <c r="E18" s="19"/>
      <c r="F18" s="19"/>
      <c r="G18" s="19"/>
      <c r="H18" s="102"/>
      <c r="I18" s="19"/>
      <c r="J18" s="19"/>
      <c r="K18" s="19"/>
      <c r="L18" s="116"/>
      <c r="M18" s="117"/>
      <c r="N18" s="117"/>
      <c r="O18" s="117"/>
      <c r="P18" s="117"/>
      <c r="Q18" s="117"/>
      <c r="R18" s="118"/>
      <c r="S18" s="27"/>
      <c r="T18" s="2"/>
    </row>
    <row r="19" spans="1:20" ht="15" x14ac:dyDescent="0.25">
      <c r="A19" s="2"/>
      <c r="B19" s="26"/>
      <c r="C19" s="103" t="s">
        <v>35</v>
      </c>
      <c r="D19" s="19"/>
      <c r="E19" s="19"/>
      <c r="F19" s="19"/>
      <c r="G19" s="19"/>
      <c r="H19" s="102"/>
      <c r="I19" s="19"/>
      <c r="J19" s="19"/>
      <c r="K19" s="19"/>
      <c r="L19" s="116"/>
      <c r="M19" s="117"/>
      <c r="N19" s="117"/>
      <c r="O19" s="117"/>
      <c r="P19" s="117"/>
      <c r="Q19" s="117"/>
      <c r="R19" s="118"/>
      <c r="S19" s="27"/>
      <c r="T19" s="2"/>
    </row>
    <row r="20" spans="1:20" ht="15" x14ac:dyDescent="0.25">
      <c r="A20" s="2"/>
      <c r="B20" s="26"/>
      <c r="C20" s="101" t="s">
        <v>36</v>
      </c>
      <c r="D20" s="42">
        <v>910</v>
      </c>
      <c r="E20" s="19"/>
      <c r="F20" s="19" t="s">
        <v>40</v>
      </c>
      <c r="G20" s="19"/>
      <c r="H20" s="102"/>
      <c r="I20" s="19"/>
      <c r="J20" s="19"/>
      <c r="K20" s="19"/>
      <c r="L20" s="119" t="s">
        <v>44</v>
      </c>
      <c r="M20" s="120"/>
      <c r="N20" s="120"/>
      <c r="O20" s="120"/>
      <c r="P20" s="120"/>
      <c r="Q20" s="120"/>
      <c r="R20" s="121"/>
      <c r="S20" s="27"/>
      <c r="T20" s="2"/>
    </row>
    <row r="21" spans="1:20" ht="15" x14ac:dyDescent="0.25">
      <c r="A21" s="2"/>
      <c r="B21" s="26"/>
      <c r="C21" s="101" t="s">
        <v>37</v>
      </c>
      <c r="D21" s="42">
        <v>980</v>
      </c>
      <c r="E21" s="19"/>
      <c r="F21" s="19" t="s">
        <v>40</v>
      </c>
      <c r="G21" s="19"/>
      <c r="H21" s="102"/>
      <c r="I21" s="19"/>
      <c r="J21" s="19"/>
      <c r="K21" s="19"/>
      <c r="L21" s="119"/>
      <c r="M21" s="120"/>
      <c r="N21" s="120"/>
      <c r="O21" s="120"/>
      <c r="P21" s="120"/>
      <c r="Q21" s="120"/>
      <c r="R21" s="121"/>
      <c r="S21" s="27"/>
      <c r="T21" s="2"/>
    </row>
    <row r="22" spans="1:20" ht="15" x14ac:dyDescent="0.25">
      <c r="A22" s="2"/>
      <c r="B22" s="26"/>
      <c r="C22" s="101" t="s">
        <v>38</v>
      </c>
      <c r="D22" s="42">
        <v>1050</v>
      </c>
      <c r="E22" s="19"/>
      <c r="F22" s="19" t="s">
        <v>40</v>
      </c>
      <c r="G22" s="19"/>
      <c r="H22" s="102"/>
      <c r="I22" s="19"/>
      <c r="J22" s="19"/>
      <c r="K22" s="19"/>
      <c r="L22" s="119"/>
      <c r="M22" s="120"/>
      <c r="N22" s="120"/>
      <c r="O22" s="120"/>
      <c r="P22" s="120"/>
      <c r="Q22" s="120"/>
      <c r="R22" s="121"/>
      <c r="S22" s="27"/>
      <c r="T22" s="2"/>
    </row>
    <row r="23" spans="1:20" ht="15.75" thickBot="1" x14ac:dyDescent="0.3">
      <c r="A23" s="2"/>
      <c r="B23" s="26"/>
      <c r="C23" s="104" t="s">
        <v>39</v>
      </c>
      <c r="D23" s="105">
        <v>1120</v>
      </c>
      <c r="E23" s="106"/>
      <c r="F23" s="106" t="s">
        <v>40</v>
      </c>
      <c r="G23" s="106"/>
      <c r="H23" s="107"/>
      <c r="I23" s="19"/>
      <c r="J23" s="19"/>
      <c r="K23" s="19"/>
      <c r="L23" s="122"/>
      <c r="M23" s="123"/>
      <c r="N23" s="123"/>
      <c r="O23" s="123"/>
      <c r="P23" s="123"/>
      <c r="Q23" s="123"/>
      <c r="R23" s="124"/>
      <c r="S23" s="27"/>
      <c r="T23" s="2"/>
    </row>
    <row r="24" spans="1:20" ht="11.25" customHeight="1" thickBot="1" x14ac:dyDescent="0.3">
      <c r="A24" s="2"/>
      <c r="B24" s="26"/>
      <c r="C24" s="60"/>
      <c r="D24" s="60"/>
      <c r="E24" s="60"/>
      <c r="F24" s="60"/>
      <c r="G24" s="86"/>
      <c r="H24" s="86"/>
      <c r="I24" s="60"/>
      <c r="J24" s="60"/>
      <c r="K24" s="60"/>
      <c r="L24" s="64"/>
      <c r="M24" s="60"/>
      <c r="N24" s="60"/>
      <c r="O24" s="60"/>
      <c r="P24" s="73"/>
      <c r="Q24" s="60"/>
      <c r="R24" s="60"/>
      <c r="S24" s="27"/>
      <c r="T24" s="2"/>
    </row>
    <row r="25" spans="1:20" ht="22.5" customHeight="1" thickTop="1" x14ac:dyDescent="0.2">
      <c r="A25" s="2"/>
      <c r="B25" s="28"/>
      <c r="I25" s="31"/>
      <c r="J25" s="31"/>
      <c r="K25" s="31"/>
      <c r="L25" s="65"/>
      <c r="M25" s="31"/>
      <c r="N25" s="19"/>
      <c r="O25" s="19"/>
      <c r="P25" s="71"/>
      <c r="Q25" s="32"/>
      <c r="R25" s="117" t="s">
        <v>24</v>
      </c>
      <c r="S25" s="128"/>
      <c r="T25" s="2"/>
    </row>
    <row r="26" spans="1:20" ht="7.5" customHeight="1" x14ac:dyDescent="0.25">
      <c r="A26" s="2"/>
      <c r="B26" s="28"/>
      <c r="C26" s="19"/>
      <c r="D26" s="29"/>
      <c r="E26" s="30"/>
      <c r="F26" s="31"/>
      <c r="G26" s="88"/>
      <c r="H26" s="88"/>
      <c r="I26" s="31"/>
      <c r="J26" s="31"/>
      <c r="K26" s="31"/>
      <c r="L26" s="65"/>
      <c r="M26" s="31"/>
      <c r="N26" s="19"/>
      <c r="O26" s="19"/>
      <c r="P26" s="71"/>
      <c r="Q26" s="32"/>
      <c r="R26" s="117"/>
      <c r="S26" s="128"/>
      <c r="T26" s="2"/>
    </row>
    <row r="27" spans="1:20" ht="33" customHeight="1" x14ac:dyDescent="0.25">
      <c r="A27" s="2"/>
      <c r="B27" s="28"/>
      <c r="C27" s="19"/>
      <c r="D27" s="29" t="s">
        <v>10</v>
      </c>
      <c r="E27" s="30"/>
      <c r="F27" s="54"/>
      <c r="G27" s="31" t="s">
        <v>12</v>
      </c>
      <c r="H27" s="31"/>
      <c r="I27" s="31"/>
      <c r="J27" s="31"/>
      <c r="K27" s="31"/>
      <c r="L27" s="65"/>
      <c r="M27" s="31"/>
      <c r="N27" s="19"/>
      <c r="O27" s="96" t="s">
        <v>33</v>
      </c>
      <c r="P27" s="74"/>
      <c r="Q27" s="32"/>
      <c r="R27" s="117"/>
      <c r="S27" s="128"/>
      <c r="T27" s="2"/>
    </row>
    <row r="28" spans="1:20" ht="6.75" customHeight="1" x14ac:dyDescent="0.25">
      <c r="A28" s="2"/>
      <c r="B28" s="28"/>
      <c r="C28" s="19"/>
      <c r="D28" s="29"/>
      <c r="E28" s="30"/>
      <c r="F28" s="33"/>
      <c r="G28" s="31"/>
      <c r="H28" s="31"/>
      <c r="I28" s="31"/>
      <c r="J28" s="31"/>
      <c r="K28" s="31"/>
      <c r="L28" s="65"/>
      <c r="M28" s="31"/>
      <c r="N28" s="19"/>
      <c r="O28" s="19"/>
      <c r="P28" s="71"/>
      <c r="Q28" s="19"/>
      <c r="R28" s="19"/>
      <c r="S28" s="27"/>
      <c r="T28" s="2"/>
    </row>
    <row r="29" spans="1:20" ht="21.75" customHeight="1" x14ac:dyDescent="0.25">
      <c r="A29" s="2"/>
      <c r="B29" s="34"/>
      <c r="C29" s="35"/>
      <c r="D29" s="30" t="s">
        <v>7</v>
      </c>
      <c r="E29" s="30"/>
      <c r="F29" s="54"/>
      <c r="G29" s="31" t="s">
        <v>11</v>
      </c>
      <c r="H29" s="31"/>
      <c r="I29" s="31"/>
      <c r="J29" s="31"/>
      <c r="K29" s="31"/>
      <c r="L29" s="65"/>
      <c r="M29" s="31"/>
      <c r="N29" s="35"/>
      <c r="O29" s="35"/>
      <c r="P29" s="75"/>
      <c r="Q29" s="35"/>
      <c r="R29" s="97"/>
      <c r="S29" s="36"/>
      <c r="T29" s="2"/>
    </row>
    <row r="30" spans="1:20" ht="17.25" customHeight="1" thickBot="1" x14ac:dyDescent="0.25">
      <c r="A30" s="2"/>
      <c r="B30" s="34"/>
      <c r="C30" s="60"/>
      <c r="D30" s="60"/>
      <c r="E30" s="60"/>
      <c r="F30" s="60"/>
      <c r="G30" s="86"/>
      <c r="H30" s="86"/>
      <c r="I30" s="60"/>
      <c r="J30" s="60"/>
      <c r="K30" s="60"/>
      <c r="L30" s="64"/>
      <c r="M30" s="60"/>
      <c r="N30" s="60"/>
      <c r="O30" s="60"/>
      <c r="P30" s="73"/>
      <c r="Q30" s="60"/>
      <c r="R30" s="60"/>
      <c r="S30" s="36"/>
      <c r="T30" s="2"/>
    </row>
    <row r="31" spans="1:20" ht="35.25" customHeight="1" thickTop="1" x14ac:dyDescent="0.25">
      <c r="A31" s="2"/>
      <c r="B31" s="28"/>
      <c r="C31" s="127" t="s">
        <v>22</v>
      </c>
      <c r="D31" s="127"/>
      <c r="E31" s="37" t="s">
        <v>13</v>
      </c>
      <c r="F31" s="38" t="str">
        <f>IF(AND(F7=B40,M7=C40),I40,IF(AND(F7=B41,M7=C41),I41,IF(AND(F7=B42,M7=C42),I42,IF(AND(F7=B43,M7=C43),I43,IF(AND(F7=B44,M7=C44),I44,IF(AND(F7=B45,M7=C45),I45,"Select"))))))</f>
        <v>Select</v>
      </c>
      <c r="G31" s="89" t="s">
        <v>16</v>
      </c>
      <c r="H31" s="89"/>
      <c r="I31" s="39">
        <f>IF(R29&gt;0,R29,(F27*F29))</f>
        <v>0</v>
      </c>
      <c r="J31" s="78" t="s">
        <v>15</v>
      </c>
      <c r="K31" s="40" t="s">
        <v>17</v>
      </c>
      <c r="L31" s="66" t="s">
        <v>13</v>
      </c>
      <c r="M31" s="42" t="str">
        <f>R15</f>
        <v>0</v>
      </c>
      <c r="N31" s="41" t="s">
        <v>14</v>
      </c>
      <c r="O31" s="42">
        <f>R15*D47</f>
        <v>0</v>
      </c>
      <c r="P31" s="38" t="s">
        <v>15</v>
      </c>
      <c r="Q31" s="41" t="s">
        <v>18</v>
      </c>
      <c r="R31" s="40" t="e">
        <f>(F31*I31)-(M31+O31)</f>
        <v>#VALUE!</v>
      </c>
      <c r="S31" s="27"/>
      <c r="T31" s="2"/>
    </row>
    <row r="32" spans="1:20" ht="21.75" customHeight="1" x14ac:dyDescent="0.25">
      <c r="A32" s="2"/>
      <c r="B32" s="28"/>
      <c r="C32" s="19"/>
      <c r="D32" s="43"/>
      <c r="E32" s="77" t="s">
        <v>13</v>
      </c>
      <c r="F32" s="44" t="s">
        <v>23</v>
      </c>
      <c r="G32" s="90" t="s">
        <v>16</v>
      </c>
      <c r="H32" s="90"/>
      <c r="I32" s="45" t="s">
        <v>20</v>
      </c>
      <c r="J32" s="79" t="s">
        <v>15</v>
      </c>
      <c r="K32" s="46" t="s">
        <v>17</v>
      </c>
      <c r="L32" s="67" t="s">
        <v>13</v>
      </c>
      <c r="M32" s="44" t="s">
        <v>19</v>
      </c>
      <c r="N32" s="47" t="s">
        <v>14</v>
      </c>
      <c r="O32" s="48" t="s">
        <v>21</v>
      </c>
      <c r="P32" s="44" t="s">
        <v>15</v>
      </c>
      <c r="Q32" s="47" t="s">
        <v>18</v>
      </c>
      <c r="R32" s="49" t="s">
        <v>49</v>
      </c>
      <c r="S32" s="50"/>
      <c r="T32" s="2"/>
    </row>
    <row r="33" spans="1:24" ht="8.25" customHeight="1" x14ac:dyDescent="0.2">
      <c r="A33" s="2"/>
      <c r="B33" s="28"/>
      <c r="C33" s="19"/>
      <c r="D33" s="19"/>
      <c r="E33" s="19"/>
      <c r="F33" s="19"/>
      <c r="G33" s="84"/>
      <c r="H33" s="84"/>
      <c r="I33" s="19"/>
      <c r="J33" s="19"/>
      <c r="K33" s="19"/>
      <c r="L33" s="37"/>
      <c r="M33" s="19"/>
      <c r="N33" s="19"/>
      <c r="O33" s="19"/>
      <c r="P33" s="71"/>
      <c r="Q33" s="19"/>
      <c r="R33" s="19"/>
      <c r="S33" s="27"/>
      <c r="T33" s="2"/>
    </row>
    <row r="34" spans="1:24" ht="21.75" customHeight="1" x14ac:dyDescent="0.25">
      <c r="A34" s="2"/>
      <c r="B34" s="28" t="s">
        <v>9</v>
      </c>
      <c r="C34" s="20"/>
      <c r="D34" s="19"/>
      <c r="E34" s="19"/>
      <c r="F34" s="19"/>
      <c r="G34" s="84"/>
      <c r="H34" s="84"/>
      <c r="I34" s="19"/>
      <c r="J34" s="19"/>
      <c r="K34" s="19"/>
      <c r="L34" s="37"/>
      <c r="M34" s="19"/>
      <c r="N34" s="19"/>
      <c r="O34" s="19"/>
      <c r="P34" s="71"/>
      <c r="Q34" s="19"/>
      <c r="R34" s="19"/>
      <c r="S34" s="27"/>
      <c r="T34" s="2"/>
    </row>
    <row r="35" spans="1:24" ht="13.5" customHeight="1" x14ac:dyDescent="0.2">
      <c r="B35" s="51"/>
      <c r="C35" s="21"/>
      <c r="D35" s="21"/>
      <c r="E35" s="21"/>
      <c r="F35" s="21"/>
      <c r="G35" s="85"/>
      <c r="H35" s="85"/>
      <c r="I35" s="21"/>
      <c r="J35" s="21"/>
      <c r="K35" s="21"/>
      <c r="L35" s="63"/>
      <c r="M35" s="21"/>
      <c r="N35" s="21"/>
      <c r="O35" s="21"/>
      <c r="P35" s="72"/>
      <c r="Q35" s="21"/>
      <c r="R35" s="21"/>
      <c r="S35" s="52"/>
    </row>
    <row r="37" spans="1:24" ht="21.75" customHeight="1" x14ac:dyDescent="0.25">
      <c r="B37" s="93" t="s">
        <v>50</v>
      </c>
    </row>
    <row r="38" spans="1:24" ht="10.5" customHeight="1" x14ac:dyDescent="0.2"/>
    <row r="39" spans="1:24" ht="27.75" customHeight="1" x14ac:dyDescent="0.25">
      <c r="B39" s="6" t="s">
        <v>2</v>
      </c>
      <c r="C39" s="6" t="s">
        <v>3</v>
      </c>
      <c r="D39" s="7" t="s">
        <v>0</v>
      </c>
      <c r="E39" s="8"/>
      <c r="F39" s="7" t="s">
        <v>6</v>
      </c>
      <c r="G39" s="81"/>
      <c r="H39" s="81"/>
      <c r="I39" s="129" t="s">
        <v>1</v>
      </c>
      <c r="J39" s="129"/>
      <c r="K39" s="129"/>
      <c r="L39" s="129"/>
      <c r="M39" s="9"/>
      <c r="N39" s="130" t="s">
        <v>42</v>
      </c>
      <c r="O39" s="130"/>
      <c r="P39" s="69"/>
      <c r="Q39" s="5"/>
      <c r="R39" s="5"/>
      <c r="S39" s="5"/>
      <c r="T39"/>
      <c r="U39" s="3"/>
      <c r="V39" s="3"/>
      <c r="W39" s="3"/>
      <c r="X39" s="3"/>
    </row>
    <row r="40" spans="1:24" ht="21.75" customHeight="1" x14ac:dyDescent="0.25">
      <c r="B40" s="6" t="s">
        <v>4</v>
      </c>
      <c r="C40" s="55" t="s">
        <v>5</v>
      </c>
      <c r="D40" s="10">
        <v>450</v>
      </c>
      <c r="E40" s="11"/>
      <c r="F40" s="94">
        <v>0.6</v>
      </c>
      <c r="G40" s="82"/>
      <c r="H40" s="82"/>
      <c r="I40" s="125">
        <f t="shared" ref="I40:I45" si="0">ROUND(D40*F40,0)</f>
        <v>270</v>
      </c>
      <c r="J40" s="125"/>
      <c r="K40" s="125"/>
      <c r="L40" s="125"/>
      <c r="M40" s="9"/>
      <c r="N40" s="126">
        <v>0.4</v>
      </c>
      <c r="O40" s="126"/>
      <c r="P40" s="69"/>
      <c r="Q40" s="5"/>
      <c r="R40" s="5"/>
      <c r="S40" s="5"/>
      <c r="T40"/>
    </row>
    <row r="41" spans="1:24" ht="21.75" customHeight="1" x14ac:dyDescent="0.25">
      <c r="B41" s="6" t="s">
        <v>31</v>
      </c>
      <c r="C41" s="55" t="s">
        <v>5</v>
      </c>
      <c r="D41" s="10">
        <v>425</v>
      </c>
      <c r="E41" s="11"/>
      <c r="F41" s="94">
        <v>0.6</v>
      </c>
      <c r="G41" s="82"/>
      <c r="H41" s="82"/>
      <c r="I41" s="125">
        <f t="shared" si="0"/>
        <v>255</v>
      </c>
      <c r="J41" s="125"/>
      <c r="K41" s="125"/>
      <c r="L41" s="125"/>
      <c r="M41" s="9"/>
      <c r="N41" s="126">
        <v>0.4</v>
      </c>
      <c r="O41" s="126"/>
      <c r="P41" s="69"/>
      <c r="Q41" s="5"/>
      <c r="R41" s="5"/>
      <c r="S41" s="5"/>
      <c r="T41"/>
    </row>
    <row r="42" spans="1:24" ht="21.75" customHeight="1" x14ac:dyDescent="0.25">
      <c r="B42" s="6" t="s">
        <v>27</v>
      </c>
      <c r="C42" s="55" t="s">
        <v>5</v>
      </c>
      <c r="D42" s="10">
        <v>455</v>
      </c>
      <c r="E42" s="11"/>
      <c r="F42" s="94">
        <v>0.6</v>
      </c>
      <c r="G42" s="82"/>
      <c r="H42" s="82"/>
      <c r="I42" s="125">
        <f t="shared" si="0"/>
        <v>273</v>
      </c>
      <c r="J42" s="125"/>
      <c r="K42" s="125"/>
      <c r="L42" s="125"/>
      <c r="M42" s="9"/>
      <c r="N42" s="126">
        <v>0.4</v>
      </c>
      <c r="O42" s="126"/>
      <c r="P42" s="69"/>
      <c r="Q42" s="5"/>
      <c r="R42" s="5"/>
      <c r="S42" s="5"/>
      <c r="T42"/>
    </row>
    <row r="43" spans="1:24" ht="21.75" customHeight="1" x14ac:dyDescent="0.25">
      <c r="B43" s="6" t="s">
        <v>4</v>
      </c>
      <c r="C43" s="55" t="s">
        <v>25</v>
      </c>
      <c r="D43" s="10">
        <v>546</v>
      </c>
      <c r="E43" s="11"/>
      <c r="F43" s="94">
        <v>0.6</v>
      </c>
      <c r="G43" s="82"/>
      <c r="H43" s="82"/>
      <c r="I43" s="125">
        <f t="shared" si="0"/>
        <v>328</v>
      </c>
      <c r="J43" s="125"/>
      <c r="K43" s="125"/>
      <c r="L43" s="125"/>
      <c r="M43" s="9"/>
      <c r="N43" s="126">
        <v>0.4</v>
      </c>
      <c r="O43" s="126"/>
      <c r="P43" s="69"/>
      <c r="Q43" s="5"/>
      <c r="R43" s="5"/>
      <c r="S43" s="5"/>
      <c r="T43"/>
    </row>
    <row r="44" spans="1:24" ht="21.75" customHeight="1" x14ac:dyDescent="0.25">
      <c r="B44" s="6" t="s">
        <v>31</v>
      </c>
      <c r="C44" s="55" t="s">
        <v>25</v>
      </c>
      <c r="D44" s="10">
        <v>527</v>
      </c>
      <c r="E44" s="11"/>
      <c r="F44" s="94">
        <v>0.6</v>
      </c>
      <c r="G44" s="82"/>
      <c r="H44" s="82"/>
      <c r="I44" s="125">
        <f t="shared" si="0"/>
        <v>316</v>
      </c>
      <c r="J44" s="125"/>
      <c r="K44" s="125"/>
      <c r="L44" s="125"/>
      <c r="M44" s="9"/>
      <c r="N44" s="126">
        <v>0.4</v>
      </c>
      <c r="O44" s="126"/>
      <c r="P44" s="69"/>
      <c r="Q44" s="5"/>
      <c r="R44" s="5"/>
      <c r="S44" s="5"/>
      <c r="T44"/>
    </row>
    <row r="45" spans="1:24" ht="21.75" customHeight="1" x14ac:dyDescent="0.25">
      <c r="B45" s="6" t="s">
        <v>27</v>
      </c>
      <c r="C45" s="55" t="s">
        <v>25</v>
      </c>
      <c r="D45" s="10">
        <v>575</v>
      </c>
      <c r="E45" s="11"/>
      <c r="F45" s="94">
        <v>0.6</v>
      </c>
      <c r="G45" s="82"/>
      <c r="H45" s="82"/>
      <c r="I45" s="125">
        <f t="shared" si="0"/>
        <v>345</v>
      </c>
      <c r="J45" s="125"/>
      <c r="K45" s="125"/>
      <c r="L45" s="125"/>
      <c r="M45" s="9"/>
      <c r="N45" s="126">
        <v>0.4</v>
      </c>
      <c r="O45" s="126"/>
      <c r="P45" s="69"/>
      <c r="Q45" s="5"/>
      <c r="R45" s="5"/>
      <c r="S45" s="5"/>
      <c r="T45"/>
    </row>
    <row r="46" spans="1:24" ht="7.5" customHeight="1" x14ac:dyDescent="0.25">
      <c r="B46" s="5"/>
      <c r="C46" s="5"/>
      <c r="D46" s="5"/>
      <c r="E46" s="5"/>
      <c r="F46" s="5"/>
      <c r="G46" s="80"/>
      <c r="H46" s="80"/>
      <c r="I46" s="5"/>
      <c r="J46" s="5"/>
      <c r="K46" s="5"/>
      <c r="L46" s="61"/>
      <c r="M46" s="12"/>
      <c r="N46" s="5"/>
      <c r="O46" s="5"/>
      <c r="P46" s="69"/>
      <c r="Q46" s="5"/>
      <c r="R46" s="5"/>
      <c r="S46" s="5"/>
    </row>
    <row r="47" spans="1:24" ht="21.75" customHeight="1" x14ac:dyDescent="0.25">
      <c r="B47" s="13" t="s">
        <v>8</v>
      </c>
      <c r="C47" s="14"/>
      <c r="D47" s="15">
        <v>0.17</v>
      </c>
      <c r="E47" s="16"/>
      <c r="F47" s="16"/>
      <c r="G47" s="83"/>
      <c r="H47" s="83"/>
      <c r="I47" s="16"/>
      <c r="J47" s="16"/>
      <c r="K47" s="16"/>
      <c r="L47" s="62"/>
      <c r="M47" s="16"/>
      <c r="N47" s="16"/>
      <c r="O47" s="17"/>
      <c r="P47" s="70"/>
      <c r="Q47" s="18"/>
      <c r="R47" s="18"/>
      <c r="S47" s="5"/>
    </row>
  </sheetData>
  <sheetProtection selectLockedCells="1"/>
  <protectedRanges>
    <protectedRange sqref="R29" name="Range4"/>
    <protectedRange sqref="F29" name="Range3"/>
    <protectedRange sqref="F27" name="Range2"/>
    <protectedRange sqref="F15" name="Range1"/>
  </protectedRanges>
  <mergeCells count="18">
    <mergeCell ref="C31:D31"/>
    <mergeCell ref="I40:L40"/>
    <mergeCell ref="R25:S27"/>
    <mergeCell ref="I39:L39"/>
    <mergeCell ref="N39:O39"/>
    <mergeCell ref="N40:O40"/>
    <mergeCell ref="L17:R19"/>
    <mergeCell ref="L20:R23"/>
    <mergeCell ref="I44:L44"/>
    <mergeCell ref="N44:O44"/>
    <mergeCell ref="I45:L45"/>
    <mergeCell ref="N45:O45"/>
    <mergeCell ref="I41:L41"/>
    <mergeCell ref="N41:O41"/>
    <mergeCell ref="I42:L42"/>
    <mergeCell ref="N42:O42"/>
    <mergeCell ref="I43:L43"/>
    <mergeCell ref="N43:O43"/>
  </mergeCells>
  <dataValidations count="2">
    <dataValidation type="list" allowBlank="1" showInputMessage="1" showErrorMessage="1" sqref="M7" xr:uid="{00000000-0002-0000-0000-000000000000}">
      <formula1>$C$42:$C$43</formula1>
    </dataValidation>
    <dataValidation type="list" allowBlank="1" showInputMessage="1" showErrorMessage="1" sqref="F7" xr:uid="{00000000-0002-0000-0000-000001000000}">
      <formula1>$B$40:$B$42</formula1>
    </dataValidation>
  </dataValidations>
  <pageMargins left="0.53" right="0.49" top="0.88" bottom="0.57999999999999996" header="0.3" footer="0.3"/>
  <pageSetup scale="75" orientation="portrait" r:id="rId1"/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2021</vt:lpstr>
      <vt:lpstr>'Summer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 Kaye Servis</dc:creator>
  <cp:lastModifiedBy>Mikhael Star</cp:lastModifiedBy>
  <cp:lastPrinted>2014-02-06T18:12:57Z</cp:lastPrinted>
  <dcterms:created xsi:type="dcterms:W3CDTF">2013-05-18T00:10:15Z</dcterms:created>
  <dcterms:modified xsi:type="dcterms:W3CDTF">2022-01-22T00:09:53Z</dcterms:modified>
</cp:coreProperties>
</file>