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66925"/>
  <mc:AlternateContent xmlns:mc="http://schemas.openxmlformats.org/markup-compatibility/2006">
    <mc:Choice Requires="x15">
      <x15ac:absPath xmlns:x15ac="http://schemas.microsoft.com/office/spreadsheetml/2010/11/ac" url="I:\InformationAssurance\OnBase\_HECVAT\NAUVAT\"/>
    </mc:Choice>
  </mc:AlternateContent>
  <xr:revisionPtr revIDLastSave="0" documentId="13_ncr:1_{E31FB948-6F11-4C71-8497-B53F5B558C4E}" xr6:coauthVersionLast="47" xr6:coauthVersionMax="47" xr10:uidLastSave="{00000000-0000-0000-0000-000000000000}"/>
  <bookViews>
    <workbookView xWindow="31890" yWindow="345" windowWidth="24315" windowHeight="15750" firstSheet="1" activeTab="1" xr2:uid="{00000000-000D-0000-FFFF-FFFF00000000}"/>
  </bookViews>
  <sheets>
    <sheet name="Introduction" sheetId="2" r:id="rId1"/>
    <sheet name="NAUVAT" sheetId="1" r:id="rId2"/>
  </sheets>
  <externalReferences>
    <externalReference r:id="rId3"/>
  </externalReferences>
  <definedNames>
    <definedName name="yes">[1]Values!$A$4:$A$5</definedName>
    <definedName name="YesNo">Introduction!$A$2:$A$3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8" i="1" l="1"/>
  <c r="E32" i="1"/>
  <c r="E28" i="1"/>
  <c r="E27" i="1"/>
  <c r="E55" i="1" l="1"/>
  <c r="E54" i="1"/>
  <c r="E53" i="1"/>
  <c r="E52" i="1"/>
  <c r="E51" i="1"/>
  <c r="E50" i="1"/>
  <c r="E49" i="1"/>
  <c r="E48" i="1"/>
  <c r="E47" i="1"/>
  <c r="E43" i="1"/>
  <c r="E37" i="1" l="1"/>
  <c r="E36" i="1"/>
  <c r="E35" i="1"/>
  <c r="E26" i="1" l="1"/>
  <c r="E30" i="1"/>
  <c r="E25" i="1"/>
  <c r="E34" i="1" l="1"/>
  <c r="E33" i="1"/>
  <c r="E31" i="1"/>
  <c r="E24" i="1" l="1"/>
  <c r="E21" i="1" l="1"/>
  <c r="E44" i="1" l="1"/>
  <c r="E41" i="1"/>
  <c r="E23" i="1"/>
  <c r="E40" i="1" l="1"/>
  <c r="E20" i="1" l="1"/>
  <c r="E19" i="1"/>
</calcChain>
</file>

<file path=xl/sharedStrings.xml><?xml version="1.0" encoding="utf-8"?>
<sst xmlns="http://schemas.openxmlformats.org/spreadsheetml/2006/main" count="133" uniqueCount="113">
  <si>
    <t>Yes</t>
  </si>
  <si>
    <t>No</t>
  </si>
  <si>
    <t>Northern Arizona University Vendor Assessment Tool</t>
  </si>
  <si>
    <t>DATE-01</t>
  </si>
  <si>
    <t>Date</t>
  </si>
  <si>
    <t>mm/dd/yyyy</t>
  </si>
  <si>
    <t>General Information</t>
  </si>
  <si>
    <t xml:space="preserve">In order to protect the Institution and its systems, vendors whose products and/or services will access and/or host institutional data must complete the Northern Arizona University Vendor Assessment Tool (NAUVAT).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 </t>
  </si>
  <si>
    <r>
      <t xml:space="preserve">GNRL-01 through GNRL-08, </t>
    </r>
    <r>
      <rPr>
        <b/>
        <sz val="12"/>
        <color theme="0"/>
        <rFont val="Verdana"/>
        <family val="2"/>
      </rPr>
      <t>to be completed by the Vendor</t>
    </r>
  </si>
  <si>
    <t>GNRL-01</t>
  </si>
  <si>
    <t>Vendor Name</t>
  </si>
  <si>
    <t>GNRL-02</t>
  </si>
  <si>
    <t>Product Name</t>
  </si>
  <si>
    <t>Product Name and Version Information</t>
  </si>
  <si>
    <t>GNRL-03</t>
  </si>
  <si>
    <t>Product Description</t>
  </si>
  <si>
    <t>Brief Description of the Product</t>
  </si>
  <si>
    <t>GNRL-04</t>
  </si>
  <si>
    <t>Vendor Contact Name</t>
  </si>
  <si>
    <t>GNRL-05</t>
  </si>
  <si>
    <t>Vendor Contact Title</t>
  </si>
  <si>
    <t>GNRL-06</t>
  </si>
  <si>
    <t>Vendor Contact Email</t>
  </si>
  <si>
    <t>GNRL-07</t>
  </si>
  <si>
    <t>Vendor Contact Phone Number</t>
  </si>
  <si>
    <t>555-555-5555</t>
  </si>
  <si>
    <t>GNRL-08</t>
  </si>
  <si>
    <t>Vendor Accessibility Contact Name</t>
  </si>
  <si>
    <t>GNRL-09</t>
  </si>
  <si>
    <t>Vendor Accessibility Contact Phone Number</t>
  </si>
  <si>
    <t>GNRL-10</t>
  </si>
  <si>
    <t>Vendor Accessibility Email</t>
  </si>
  <si>
    <t>Instructions</t>
  </si>
  <si>
    <r>
      <rPr>
        <b/>
        <sz val="12"/>
        <color theme="1"/>
        <rFont val="Verdana"/>
        <family val="2"/>
      </rPr>
      <t xml:space="preserve">Step 1: </t>
    </r>
    <r>
      <rPr>
        <sz val="12"/>
        <color theme="1"/>
        <rFont val="Verdana"/>
        <family val="2"/>
      </rPr>
      <t xml:space="preserve">Complete the </t>
    </r>
    <r>
      <rPr>
        <i/>
        <sz val="12"/>
        <color theme="1"/>
        <rFont val="Verdana"/>
        <family val="2"/>
      </rPr>
      <t>Qualifiers</t>
    </r>
    <r>
      <rPr>
        <sz val="12"/>
        <color theme="1"/>
        <rFont val="Verdana"/>
        <family val="2"/>
      </rPr>
      <t xml:space="preserve"> section first. 
</t>
    </r>
    <r>
      <rPr>
        <b/>
        <sz val="12"/>
        <color theme="1"/>
        <rFont val="Verdana"/>
        <family val="2"/>
      </rPr>
      <t xml:space="preserve">Step 2: </t>
    </r>
    <r>
      <rPr>
        <sz val="12"/>
        <color theme="1"/>
        <rFont val="Verdana"/>
        <family val="2"/>
      </rPr>
      <t xml:space="preserve">Complete the documentation section answering each question in order from top to bottom. 
</t>
    </r>
    <r>
      <rPr>
        <b/>
        <sz val="12"/>
        <color theme="1"/>
        <rFont val="Verdana"/>
        <family val="2"/>
      </rPr>
      <t xml:space="preserve">Step 3: </t>
    </r>
    <r>
      <rPr>
        <sz val="12"/>
        <color theme="1"/>
        <rFont val="Verdana"/>
        <family val="2"/>
      </rPr>
      <t>Submit the completed Northern Arizona University Vendor Assessment Tool (NAUVAT) to the Institution according to institutional procedures.</t>
    </r>
  </si>
  <si>
    <t>Qualifiers</t>
  </si>
  <si>
    <t>Vendor Answers</t>
  </si>
  <si>
    <t>Additional Information</t>
  </si>
  <si>
    <t>Guidance</t>
  </si>
  <si>
    <t>QUAL-01</t>
  </si>
  <si>
    <t>Does your product process protected health information (PHI) or any data covered by the Health Insurance Portability and Accountability Act?</t>
  </si>
  <si>
    <t>QUAL-02</t>
  </si>
  <si>
    <t>Will data regulated by PCI DSS reside in the vended product?</t>
  </si>
  <si>
    <t>QUAL-03</t>
  </si>
  <si>
    <t>Will you abide by all laws and regulations that protect the privacy of FERPA (Family Educational Rights and Privacy Act) data?</t>
  </si>
  <si>
    <t>Documentation</t>
  </si>
  <si>
    <t>DOCU-01</t>
  </si>
  <si>
    <t>Do you conform with a specific industry standard security framework? (e.g. NIST Cybersecurity Framework, ISO 27001, PCI DSS, etc.)</t>
  </si>
  <si>
    <t>DOCU-02</t>
  </si>
  <si>
    <t>Does your organization have a data privacy policy?</t>
  </si>
  <si>
    <t>DOCU-03</t>
  </si>
  <si>
    <t>Can the systems that hold the institution's data be compliant with NIST SP 800-171 and/or CMMC Standards</t>
  </si>
  <si>
    <t>DOCU-04</t>
  </si>
  <si>
    <t>Can employees access customer data remotely?  If yes, state the security controls that are in place to protect the University data.</t>
  </si>
  <si>
    <t>DOCU-05</t>
  </si>
  <si>
    <t>Has a VPAT or ACR been created or updated for the product and version under consideration within the past year?</t>
  </si>
  <si>
    <t>DOCU-06</t>
  </si>
  <si>
    <t>Do you have documentation to support the accessibility features of your product?</t>
  </si>
  <si>
    <t>Authentication &amp; Security</t>
  </si>
  <si>
    <t>A&amp;S-01</t>
  </si>
  <si>
    <t>Does your application support Single Sign On (SSO) authentication? If so, what methods (SAML, CAS, Open ID Connect, LDAP, Active Directory, InCommon, Azure AD, others)?</t>
  </si>
  <si>
    <t>A&amp;S-02</t>
  </si>
  <si>
    <t>If you do not support SSO, does your application support Multifactor Authentication (MFA)?</t>
  </si>
  <si>
    <t>A&amp;S-03</t>
  </si>
  <si>
    <t>Can customers specify the attribute mapping for primary identifier? If no, please provide the primary identifier for your system.</t>
  </si>
  <si>
    <t>A&amp;S-04</t>
  </si>
  <si>
    <t>Do you support automatic provisioning/deprovisioning of user accounts within your system?</t>
  </si>
  <si>
    <t>A&amp;S-05</t>
  </si>
  <si>
    <t>Do you have documentation for your SSO management tool?</t>
  </si>
  <si>
    <t>A&amp;S-06</t>
  </si>
  <si>
    <t>Do you support custom domains for web access to your service, e.g. service.nau.edu?</t>
  </si>
  <si>
    <t xml:space="preserve"> </t>
  </si>
  <si>
    <t>A&amp;S-07</t>
  </si>
  <si>
    <t>Do you support sending email from our domain, e.g. example@nau.edu?</t>
  </si>
  <si>
    <t>A&amp;S-08</t>
  </si>
  <si>
    <t>Do you support email authentication via subdomain delegation, DKIM, or other?</t>
  </si>
  <si>
    <t>HIPAA</t>
  </si>
  <si>
    <t>HIPA-01</t>
  </si>
  <si>
    <t>Will you abide by all laws and regulations that protect the privacy of health care information?</t>
  </si>
  <si>
    <t>HIPA-02</t>
  </si>
  <si>
    <t>Can you provide a HIPAA compliance attestation document?</t>
  </si>
  <si>
    <t>PCI DSS</t>
  </si>
  <si>
    <t>PCID-01</t>
  </si>
  <si>
    <t>Are you compliant with the Payment Card Industry Data Security Standard (PCI DSS) and the Payment Application Data Security Standard (PA DSS)?</t>
  </si>
  <si>
    <t>PCID-02</t>
  </si>
  <si>
    <t>Do you have a current, executed within the past year, Attestation of Compliance (AoC) or Report on Compliance (RoC)?</t>
  </si>
  <si>
    <t>PCID-03</t>
  </si>
  <si>
    <t xml:space="preserve">What payment processors/gateways does the system support? </t>
  </si>
  <si>
    <t>Refer to PCI DSS Security Standards for supplemental guidance in this section.</t>
  </si>
  <si>
    <t xml:space="preserve">IT Accessibility </t>
  </si>
  <si>
    <t>ITAC-01</t>
  </si>
  <si>
    <t>Has a third party expert conducted an accessibility audit of the most recent version of your product?</t>
  </si>
  <si>
    <t>ITAC-02</t>
  </si>
  <si>
    <t>Do you have a documented and implemented process for verifying accessibility conformance?</t>
  </si>
  <si>
    <t>ITAC-03</t>
  </si>
  <si>
    <t>Have you adopted a technical or legal accessibility standard of conformance for the product in question?</t>
  </si>
  <si>
    <t>ITAC-04</t>
  </si>
  <si>
    <t>Can you provide a current, detailed accessibility roadmap with delivery timelines?</t>
  </si>
  <si>
    <t>ITAC-05</t>
  </si>
  <si>
    <t>Do you expect your staff to maintain a current skill set in IT accessibility?</t>
  </si>
  <si>
    <t>ITAC-06</t>
  </si>
  <si>
    <t>Do you have a documented and implemented process for reporting and tracking accessibility issues?</t>
  </si>
  <si>
    <t>ITAC-07</t>
  </si>
  <si>
    <t>Do you have documented processes and procedures for implementing accessibility into your development lifecycle?</t>
  </si>
  <si>
    <t>ITAC-08</t>
  </si>
  <si>
    <t>Can all functions of the application or service be performed using only the keyboard?</t>
  </si>
  <si>
    <t>ITAC-09</t>
  </si>
  <si>
    <t>Does your product rely on activating a special 'accessibility mode', a 'lite version', or accessing an alternate interface for accessibility purposes?</t>
  </si>
  <si>
    <t>Accessibility Contact Name</t>
  </si>
  <si>
    <t>Accessibility Contact Email Address</t>
  </si>
  <si>
    <t>Vendor Contact Email Address</t>
  </si>
  <si>
    <t>A&amp;S-09</t>
  </si>
  <si>
    <t>Do you comply with the CAN-SPAM Act?</t>
  </si>
  <si>
    <t>Version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</si>
</sst>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23" x14ac:knownFonts="1">
    <font>
      <sz val="11"/>
      <color theme="1"/>
      <name val="Calibri"/>
      <family val="2"/>
      <scheme val="minor"/>
    </font>
    <font>
      <b/>
      <sz val="12"/>
      <color theme="0"/>
      <name val="Verdana"/>
      <family val="2"/>
    </font>
    <font>
      <sz val="11"/>
      <color indexed="8"/>
      <name val="Verdana"/>
      <family val="2"/>
    </font>
    <font>
      <sz val="12"/>
      <color theme="1"/>
      <name val="Verdana"/>
      <family val="2"/>
    </font>
    <font>
      <b/>
      <sz val="12"/>
      <color theme="1"/>
      <name val="Verdana"/>
      <family val="2"/>
    </font>
    <font>
      <sz val="11"/>
      <color theme="1"/>
      <name val="Verdana"/>
      <family val="2"/>
    </font>
    <font>
      <i/>
      <sz val="12"/>
      <color theme="1"/>
      <name val="Verdana"/>
      <family val="2"/>
    </font>
    <font>
      <sz val="12"/>
      <color theme="0"/>
      <name val="Verdana"/>
      <family val="2"/>
    </font>
    <font>
      <i/>
      <sz val="11"/>
      <color theme="1"/>
      <name val="Verdana"/>
      <family val="2"/>
    </font>
    <font>
      <b/>
      <sz val="11"/>
      <color rgb="FFFF0000"/>
      <name val="Verdana"/>
      <family val="2"/>
    </font>
    <font>
      <sz val="11"/>
      <color rgb="FFFF0000"/>
      <name val="Verdana"/>
      <family val="2"/>
    </font>
    <font>
      <b/>
      <sz val="11"/>
      <color indexed="8"/>
      <name val="Verdana"/>
      <family val="2"/>
    </font>
    <font>
      <sz val="11"/>
      <color rgb="FF000000"/>
      <name val="Verdana"/>
      <family val="2"/>
    </font>
    <font>
      <u/>
      <sz val="12"/>
      <color theme="10"/>
      <name val="Verdana"/>
      <family val="2"/>
    </font>
    <font>
      <sz val="11"/>
      <color theme="0"/>
      <name val="Verdana"/>
      <family val="2"/>
    </font>
    <font>
      <u/>
      <sz val="11"/>
      <color theme="10"/>
      <name val="Verdana"/>
      <family val="2"/>
    </font>
    <font>
      <b/>
      <sz val="11"/>
      <color rgb="FF000000"/>
      <name val="Arial"/>
      <family val="2"/>
    </font>
    <font>
      <i/>
      <sz val="11"/>
      <color indexed="8"/>
      <name val="Verdana"/>
      <family val="2"/>
    </font>
    <font>
      <b/>
      <sz val="20"/>
      <color rgb="FFFFC000"/>
      <name val="Verdana"/>
      <family val="2"/>
    </font>
    <font>
      <b/>
      <sz val="14"/>
      <color rgb="FFFFC000"/>
      <name val="Verdana"/>
      <family val="2"/>
    </font>
    <font>
      <b/>
      <sz val="16"/>
      <color rgb="FFFFC000"/>
      <name val="Verdana"/>
      <family val="2"/>
    </font>
    <font>
      <sz val="12"/>
      <color rgb="FFFFC000"/>
      <name val="Verdana"/>
      <family val="2"/>
    </font>
    <font>
      <sz val="8"/>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rgb="FF002060"/>
        <bgColor indexed="64"/>
      </patternFill>
    </fill>
    <fill>
      <patternFill patternType="solid">
        <fgColor rgb="FF002060"/>
        <bgColor rgb="FF000000"/>
      </patternFill>
    </fill>
  </fills>
  <borders count="9">
    <border>
      <left/>
      <right/>
      <top/>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alignment vertical="top" wrapText="1"/>
    </xf>
  </cellStyleXfs>
  <cellXfs count="66">
    <xf numFmtId="0" fontId="0" fillId="0" borderId="0" xfId="0"/>
    <xf numFmtId="0" fontId="2" fillId="0" borderId="0" xfId="0" applyFont="1"/>
    <xf numFmtId="0" fontId="5" fillId="0" borderId="1" xfId="0" applyFont="1" applyBorder="1" applyAlignment="1">
      <alignment vertical="center" wrapText="1"/>
    </xf>
    <xf numFmtId="0" fontId="4" fillId="2" borderId="1" xfId="0" applyFont="1" applyFill="1" applyBorder="1" applyAlignment="1">
      <alignment vertical="center" wrapText="1"/>
    </xf>
    <xf numFmtId="0" fontId="14" fillId="0" borderId="0" xfId="0" applyFont="1"/>
    <xf numFmtId="0" fontId="5" fillId="0" borderId="0" xfId="0" applyFont="1" applyAlignment="1">
      <alignment vertical="top" wrapText="1"/>
    </xf>
    <xf numFmtId="0" fontId="14" fillId="0" borderId="0" xfId="0" applyFont="1" applyAlignment="1">
      <alignment vertical="top" wrapText="1"/>
    </xf>
    <xf numFmtId="0" fontId="5" fillId="0" borderId="0" xfId="0" applyFont="1"/>
    <xf numFmtId="0" fontId="16" fillId="0" borderId="0" xfId="0" applyFont="1"/>
    <xf numFmtId="0" fontId="12" fillId="0" borderId="0" xfId="0" applyFont="1"/>
    <xf numFmtId="0" fontId="0" fillId="0" borderId="0" xfId="0" applyAlignment="1">
      <alignment vertical="top" wrapText="1"/>
    </xf>
    <xf numFmtId="0" fontId="19" fillId="5" borderId="1"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1" fontId="5" fillId="0" borderId="1" xfId="0" applyNumberFormat="1" applyFont="1" applyBorder="1" applyAlignment="1">
      <alignment vertical="center" wrapText="1"/>
    </xf>
    <xf numFmtId="0" fontId="10" fillId="0" borderId="1" xfId="0" applyFont="1" applyBorder="1" applyAlignment="1">
      <alignment vertical="center" wrapText="1"/>
    </xf>
    <xf numFmtId="0" fontId="12" fillId="0" borderId="1" xfId="0" applyFont="1" applyBorder="1" applyAlignment="1">
      <alignment vertical="center" wrapText="1"/>
    </xf>
    <xf numFmtId="0" fontId="11" fillId="0" borderId="1" xfId="0" applyFont="1" applyBorder="1" applyAlignment="1">
      <alignment vertical="center" wrapText="1"/>
    </xf>
    <xf numFmtId="1" fontId="10" fillId="0" borderId="1" xfId="0" applyNumberFormat="1" applyFont="1" applyBorder="1" applyAlignment="1">
      <alignment vertical="center" wrapText="1"/>
    </xf>
    <xf numFmtId="0" fontId="15" fillId="0" borderId="1" xfId="1" applyFont="1" applyFill="1" applyBorder="1" applyAlignment="1">
      <alignment vertical="center" wrapText="1"/>
    </xf>
    <xf numFmtId="1" fontId="2" fillId="0" borderId="1" xfId="0" applyNumberFormat="1" applyFont="1" applyBorder="1" applyAlignment="1">
      <alignment vertical="center" wrapText="1"/>
    </xf>
    <xf numFmtId="0" fontId="9" fillId="0" borderId="1" xfId="0" applyFont="1" applyBorder="1" applyAlignment="1">
      <alignment vertical="center" wrapText="1"/>
    </xf>
    <xf numFmtId="0" fontId="5" fillId="0" borderId="1" xfId="0" applyFont="1" applyBorder="1" applyAlignment="1">
      <alignment horizontal="left" vertical="center" wrapText="1"/>
    </xf>
    <xf numFmtId="1" fontId="19" fillId="5" borderId="1" xfId="0" applyNumberFormat="1" applyFont="1" applyFill="1" applyBorder="1" applyAlignment="1">
      <alignment horizontal="left" vertical="center" wrapText="1"/>
    </xf>
    <xf numFmtId="0" fontId="5" fillId="0" borderId="0" xfId="0" applyFont="1" applyAlignment="1">
      <alignment vertical="center" wrapText="1"/>
    </xf>
    <xf numFmtId="0" fontId="19" fillId="6" borderId="3" xfId="0" applyFont="1" applyFill="1" applyBorder="1" applyAlignment="1">
      <alignment horizontal="center" vertical="center" wrapText="1"/>
    </xf>
    <xf numFmtId="0" fontId="2" fillId="0" borderId="0" xfId="0" applyFont="1" applyAlignment="1">
      <alignment wrapText="1"/>
    </xf>
    <xf numFmtId="0" fontId="14" fillId="0" borderId="0" xfId="0" applyFont="1" applyAlignment="1">
      <alignment wrapText="1"/>
    </xf>
    <xf numFmtId="0" fontId="5" fillId="0" borderId="0" xfId="0" applyFont="1" applyAlignment="1">
      <alignment wrapText="1"/>
    </xf>
    <xf numFmtId="0" fontId="12" fillId="0" borderId="0" xfId="0" applyFont="1" applyAlignment="1">
      <alignment wrapText="1"/>
    </xf>
    <xf numFmtId="0" fontId="5" fillId="0" borderId="3" xfId="0" applyFont="1" applyBorder="1" applyAlignment="1">
      <alignment vertical="center" wrapText="1"/>
    </xf>
    <xf numFmtId="0" fontId="5" fillId="0" borderId="0" xfId="0" applyFont="1" applyAlignment="1">
      <alignment vertical="center"/>
    </xf>
    <xf numFmtId="0" fontId="12" fillId="0" borderId="3" xfId="0" applyFont="1" applyFill="1" applyBorder="1" applyAlignment="1">
      <alignment vertical="center" wrapText="1"/>
    </xf>
    <xf numFmtId="0" fontId="12" fillId="0" borderId="3" xfId="0" applyFont="1" applyFill="1" applyBorder="1" applyAlignment="1">
      <alignment horizontal="center" vertical="center" wrapText="1"/>
    </xf>
    <xf numFmtId="0" fontId="6" fillId="0" borderId="3" xfId="0" applyFont="1" applyFill="1" applyBorder="1" applyAlignment="1">
      <alignment vertical="center" wrapText="1"/>
    </xf>
    <xf numFmtId="1" fontId="10" fillId="0" borderId="3" xfId="0" applyNumberFormat="1" applyFont="1" applyFill="1" applyBorder="1" applyAlignment="1">
      <alignment vertical="center" wrapText="1"/>
    </xf>
    <xf numFmtId="0" fontId="12" fillId="0" borderId="0" xfId="0" applyFont="1" applyFill="1"/>
    <xf numFmtId="0" fontId="12" fillId="0" borderId="0" xfId="0" applyFont="1" applyFill="1" applyAlignment="1">
      <alignment wrapText="1"/>
    </xf>
    <xf numFmtId="0" fontId="0" fillId="0" borderId="0" xfId="0" applyFill="1" applyAlignment="1">
      <alignment vertical="top" wrapText="1"/>
    </xf>
    <xf numFmtId="0" fontId="2" fillId="0" borderId="1" xfId="0" applyFont="1" applyFill="1" applyBorder="1" applyAlignment="1">
      <alignment vertical="center" wrapText="1"/>
    </xf>
    <xf numFmtId="0" fontId="12" fillId="0" borderId="5" xfId="0" applyFont="1" applyFill="1" applyBorder="1" applyAlignment="1">
      <alignment vertical="center" wrapText="1"/>
    </xf>
    <xf numFmtId="0" fontId="5" fillId="0" borderId="1" xfId="0" applyFont="1" applyFill="1" applyBorder="1" applyAlignment="1">
      <alignment horizontal="center" vertical="center" wrapText="1"/>
    </xf>
    <xf numFmtId="1" fontId="17"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5" fillId="0" borderId="0" xfId="0" applyFont="1" applyFill="1" applyAlignment="1">
      <alignment vertical="top" wrapText="1"/>
    </xf>
    <xf numFmtId="0" fontId="17" fillId="0" borderId="1" xfId="0" applyFont="1" applyFill="1" applyBorder="1" applyAlignment="1">
      <alignment vertical="center" wrapText="1"/>
    </xf>
    <xf numFmtId="1" fontId="10" fillId="0" borderId="1" xfId="0" applyNumberFormat="1" applyFont="1" applyFill="1" applyBorder="1" applyAlignment="1">
      <alignment vertical="center" wrapText="1"/>
    </xf>
    <xf numFmtId="0" fontId="2" fillId="0" borderId="0" xfId="0" applyFont="1" applyFill="1"/>
    <xf numFmtId="0" fontId="2" fillId="0" borderId="0" xfId="0" applyFont="1" applyFill="1" applyAlignment="1">
      <alignment wrapText="1"/>
    </xf>
    <xf numFmtId="0" fontId="5" fillId="0" borderId="1" xfId="0" applyFont="1" applyFill="1" applyBorder="1" applyAlignment="1">
      <alignment horizontal="left" vertical="center" wrapText="1"/>
    </xf>
    <xf numFmtId="0" fontId="19" fillId="6" borderId="4" xfId="0" applyFont="1" applyFill="1" applyBorder="1" applyAlignment="1">
      <alignment horizontal="left" vertical="center" wrapText="1"/>
    </xf>
    <xf numFmtId="0" fontId="21" fillId="5" borderId="2" xfId="0" applyFont="1" applyFill="1" applyBorder="1" applyAlignment="1">
      <alignment vertical="center" wrapText="1"/>
    </xf>
    <xf numFmtId="0" fontId="3" fillId="4" borderId="1" xfId="0" applyFont="1" applyFill="1" applyBorder="1" applyAlignment="1">
      <alignment horizontal="left" vertical="center" wrapText="1"/>
    </xf>
    <xf numFmtId="0" fontId="19" fillId="5" borderId="1" xfId="0" applyFont="1" applyFill="1" applyBorder="1" applyAlignment="1">
      <alignment horizontal="left" vertical="center" wrapText="1"/>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8" fillId="0" borderId="6"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18" fillId="5" borderId="1" xfId="0" applyFont="1" applyFill="1" applyBorder="1" applyAlignment="1">
      <alignment horizontal="left" vertical="center" wrapText="1"/>
    </xf>
    <xf numFmtId="164" fontId="6" fillId="3" borderId="1" xfId="0" applyNumberFormat="1" applyFont="1" applyFill="1" applyBorder="1" applyAlignment="1">
      <alignment horizontal="left" vertical="center" wrapText="1"/>
    </xf>
    <xf numFmtId="0" fontId="7" fillId="5" borderId="1" xfId="0" applyFont="1" applyFill="1" applyBorder="1" applyAlignment="1">
      <alignment horizontal="left" vertical="center" wrapText="1"/>
    </xf>
    <xf numFmtId="0" fontId="19" fillId="5" borderId="6" xfId="0" applyFont="1" applyFill="1" applyBorder="1" applyAlignment="1">
      <alignment horizontal="left" vertical="center" wrapText="1"/>
    </xf>
    <xf numFmtId="0" fontId="19" fillId="5" borderId="7" xfId="0" applyFont="1" applyFill="1" applyBorder="1" applyAlignment="1">
      <alignment horizontal="left" vertical="center" wrapText="1"/>
    </xf>
    <xf numFmtId="0" fontId="19" fillId="5" borderId="8" xfId="0" applyFont="1" applyFill="1" applyBorder="1" applyAlignment="1">
      <alignment horizontal="left" vertical="center" wrapText="1"/>
    </xf>
  </cellXfs>
  <cellStyles count="2">
    <cellStyle name="Hyperlink" xfId="1" builtinId="8"/>
    <cellStyle name="Normal" xfId="0" builtinId="0"/>
  </cellStyles>
  <dxfs count="2">
    <dxf>
      <font>
        <color theme="1"/>
      </font>
      <fill>
        <patternFill>
          <bgColor theme="7" tint="0.59996337778862885"/>
        </patternFill>
      </fill>
      <border>
        <left style="thin">
          <color auto="1"/>
        </left>
        <right style="thin">
          <color auto="1"/>
        </right>
        <top style="thin">
          <color auto="1"/>
        </top>
        <bottom style="thin">
          <color auto="1"/>
        </bottom>
      </border>
    </dxf>
    <dxf>
      <font>
        <color theme="1"/>
      </font>
      <fill>
        <patternFill>
          <bgColor theme="7" tint="0.59996337778862885"/>
        </patternFill>
      </fill>
      <border>
        <left style="thin">
          <color auto="1"/>
        </left>
        <right style="thin">
          <color auto="1"/>
        </right>
        <top style="thin">
          <color auto="1"/>
        </top>
        <bottom style="thin">
          <color auto="1"/>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7350308" cy="5124450"/>
    <xdr:sp macro="" textlink="">
      <xdr:nvSpPr>
        <xdr:cNvPr id="2" name="TextBox 1">
          <a:extLst>
            <a:ext uri="{FF2B5EF4-FFF2-40B4-BE49-F238E27FC236}">
              <a16:creationId xmlns:a16="http://schemas.microsoft.com/office/drawing/2014/main" id="{668D3D77-4711-444E-A79E-5724B55BDAA9}"/>
            </a:ext>
          </a:extLst>
        </xdr:cNvPr>
        <xdr:cNvSpPr txBox="1"/>
      </xdr:nvSpPr>
      <xdr:spPr>
        <a:xfrm>
          <a:off x="0" y="0"/>
          <a:ext cx="7350308" cy="5124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br>
            <a:rPr lang="en-US" sz="1600" b="1">
              <a:solidFill>
                <a:schemeClr val="tx1"/>
              </a:solidFill>
              <a:effectLst/>
              <a:latin typeface="Arial" panose="020B0604020202020204" pitchFamily="34" charset="0"/>
              <a:ea typeface="Verdana" panose="020B0604030504040204" pitchFamily="34" charset="0"/>
              <a:cs typeface="Arial" panose="020B0604020202020204" pitchFamily="34" charset="0"/>
            </a:rPr>
          </a:br>
          <a:r>
            <a:rPr lang="en-US" sz="1600" b="1">
              <a:solidFill>
                <a:schemeClr val="tx1"/>
              </a:solidFill>
              <a:effectLst/>
              <a:latin typeface="Arial" panose="020B0604020202020204" pitchFamily="34" charset="0"/>
              <a:ea typeface="Verdana" panose="020B0604030504040204" pitchFamily="34" charset="0"/>
              <a:cs typeface="Arial" panose="020B0604020202020204" pitchFamily="34" charset="0"/>
            </a:rPr>
            <a:t>Shared Assessments Introduction</a:t>
          </a:r>
          <a:endParaRPr lang="en-US" sz="1600">
            <a:solidFill>
              <a:schemeClr val="tx1"/>
            </a:solidFill>
            <a:effectLst/>
            <a:latin typeface="Arial" panose="020B0604020202020204" pitchFamily="34" charset="0"/>
            <a:ea typeface="Verdana" panose="020B0604030504040204" pitchFamily="34" charset="0"/>
            <a:cs typeface="Arial" panose="020B0604020202020204" pitchFamily="34" charset="0"/>
          </a:endParaRPr>
        </a:p>
        <a:p>
          <a:r>
            <a:rPr lang="en-US" sz="110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a:t>
          </a:r>
        </a:p>
        <a:p>
          <a:pPr algn="ctr" rtl="0"/>
          <a:r>
            <a:rPr lang="en-US" sz="1400" b="1">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Northern Arizona University Vendor Assessment</a:t>
          </a:r>
          <a:r>
            <a:rPr lang="en-US" sz="1400" b="1"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a:t>
          </a:r>
          <a:r>
            <a:rPr lang="en-US" sz="1400" b="1">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Tool</a:t>
          </a:r>
          <a:br>
            <a:rPr lang="en-US" sz="1400" b="1">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br>
          <a:br>
            <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br>
          <a:endPar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a:p>
          <a:pPr rtl="0"/>
          <a:r>
            <a:rPr lang="en-US" sz="1100" b="1"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This</a:t>
          </a:r>
          <a:r>
            <a:rPr lang="en-US" sz="1100" b="1" i="0" u="none" strike="noStrike"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is based on the HECVAT created by EDUCAUSE.  </a:t>
          </a:r>
          <a: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The HECVAT</a:t>
          </a:r>
          <a:r>
            <a:rPr lang="en-US" sz="1100" b="0" i="0" u="none" strike="noStrike"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a:t>
          </a:r>
          <a: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was created by the Higher Education Information Security Council Shared Assessments Working Group.  Its purpose is to provide a starting point for the assessment of third-party provided cloud services and resources.  Over time, the Shared Assessments Working Group hopes to create a framework that will establish a community resource where institutions and cloud services providers will share completed Higher Education Cloud Vendor Assessment Tool assessments.</a:t>
          </a:r>
        </a:p>
        <a:p>
          <a:pPr rtl="0"/>
          <a:endPar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a:p>
          <a:pPr marL="0" marR="0" indent="0" algn="ctr" defTabSz="914400" rtl="0" eaLnBrk="1" fontAlgn="auto" latinLnBrk="0" hangingPunct="1">
            <a:lnSpc>
              <a:spcPct val="100000"/>
            </a:lnSpc>
            <a:spcBef>
              <a:spcPts val="0"/>
            </a:spcBef>
            <a:spcAft>
              <a:spcPts val="0"/>
            </a:spcAft>
            <a:buClrTx/>
            <a:buSzTx/>
            <a:buFontTx/>
            <a:buNone/>
            <a:tabLst/>
            <a:defRPr/>
          </a:pPr>
          <a:r>
            <a:rPr lang="en-US" sz="1200" b="1">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https://www.educause.edu/hecvat</a:t>
          </a:r>
        </a:p>
        <a:p>
          <a:pPr algn="ctr" rtl="0"/>
          <a:r>
            <a:rPr lang="en-US" sz="1200" b="1">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https://www.ren-isac.net/hecvat</a:t>
          </a:r>
        </a:p>
        <a:p>
          <a:pPr rtl="0"/>
          <a:endPar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a:p>
          <a:pPr rtl="0"/>
          <a:r>
            <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Please review</a:t>
          </a:r>
          <a:r>
            <a:rPr lang="en-US" sz="1100" b="0"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the Data Classification and Handling Policy (</a:t>
          </a:r>
          <a:r>
            <a:rPr lang="en-US" sz="1100" b="1"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https://nau.edu/university-policy-library/wp-content/uploads/sites/26/Data-Classification-and-Handling.pdf</a:t>
          </a:r>
          <a:r>
            <a:rPr lang="en-US" sz="1100">
              <a:latin typeface="Arial" panose="020B0604020202020204" pitchFamily="34" charset="0"/>
              <a:cs typeface="Arial" panose="020B0604020202020204" pitchFamily="34" charset="0"/>
            </a:rPr>
            <a:t>) </a:t>
          </a:r>
          <a:r>
            <a:rPr lang="en-US" sz="1100" b="0"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for more information regarding the data classification structure at Northern Arizona University.</a:t>
          </a:r>
          <a:endPar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a:p>
          <a:pPr rtl="0"/>
          <a:br>
            <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br>
          <a: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(C) EDUCAUSE 2018</a:t>
          </a:r>
          <a:endPar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a:p>
          <a:pPr rtl="0"/>
          <a: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This work is licensed under a Creative Commons Attribution-Noncommercial-ShareAlike 4.0 International License (CC BY-NC-SA 4.0).</a:t>
          </a:r>
          <a:b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br>
          <a:b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br>
          <a:r>
            <a:rPr lang="en-US" sz="1100" b="0" i="0" u="none" strike="noStrike">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For</a:t>
          </a:r>
          <a:r>
            <a:rPr lang="en-US" sz="1100" b="0" i="0" u="none" strike="noStrike" baseline="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rPr>
            <a:t> questions regarding the NAUVAT, please contact the NAU Systems Analyst team at ITS.SA@nau.edu. </a:t>
          </a:r>
          <a:endParaRPr lang="en-US" sz="1100" b="0">
            <a:solidFill>
              <a:sysClr val="windowText" lastClr="000000"/>
            </a:solidFill>
            <a:effectLst/>
            <a:latin typeface="Arial" panose="020B0604020202020204" pitchFamily="34" charset="0"/>
            <a:ea typeface="Verdana" panose="020B0604030504040204" pitchFamily="34" charset="0"/>
            <a:cs typeface="Arial" panose="020B0604020202020204" pitchFamily="34" charset="0"/>
          </a:endParaRPr>
        </a:p>
      </xdr:txBody>
    </xdr:sp>
    <xdr:clientData/>
  </xdr:oneCellAnchor>
  <xdr:oneCellAnchor>
    <xdr:from>
      <xdr:col>0</xdr:col>
      <xdr:colOff>5019675</xdr:colOff>
      <xdr:row>0</xdr:row>
      <xdr:rowOff>4610100</xdr:rowOff>
    </xdr:from>
    <xdr:ext cx="2374900" cy="520700"/>
    <xdr:pic>
      <xdr:nvPicPr>
        <xdr:cNvPr id="3" name="Picture 2">
          <a:extLst>
            <a:ext uri="{FF2B5EF4-FFF2-40B4-BE49-F238E27FC236}">
              <a16:creationId xmlns:a16="http://schemas.microsoft.com/office/drawing/2014/main" id="{9ADE7389-CCD2-4E09-9CE6-ABF90241B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19675" y="4610100"/>
          <a:ext cx="2374900" cy="52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1189145</xdr:colOff>
      <xdr:row>0</xdr:row>
      <xdr:rowOff>161925</xdr:rowOff>
    </xdr:from>
    <xdr:to>
      <xdr:col>0</xdr:col>
      <xdr:colOff>6242125</xdr:colOff>
      <xdr:row>0</xdr:row>
      <xdr:rowOff>409575</xdr:rowOff>
    </xdr:to>
    <xdr:pic>
      <xdr:nvPicPr>
        <xdr:cNvPr id="6" name="Picture 5">
          <a:extLst>
            <a:ext uri="{FF2B5EF4-FFF2-40B4-BE49-F238E27FC236}">
              <a16:creationId xmlns:a16="http://schemas.microsoft.com/office/drawing/2014/main" id="{25EEA3A6-9DC6-4F0E-91FC-E5FA6C6A21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9145" y="161925"/>
          <a:ext cx="5052980" cy="2476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Assurance/OnBase/_HECVAT/HECVAT%202.01/NAU-HigherEdCloudVendorAssessToo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XInstructions"/>
      <sheetName val="HECVAT"/>
      <sheetName val="XStandards Crosswalk"/>
      <sheetName val="XAnalyst Report"/>
      <sheetName val="XSummary Report"/>
      <sheetName val="Crosswalk Detail"/>
      <sheetName val="Questions"/>
      <sheetName val="High Risk Non-Compliant"/>
      <sheetName val="XAcknowledgments"/>
      <sheetName val="ChangeLog"/>
      <sheetName val="Values"/>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
  <sheetViews>
    <sheetView workbookViewId="0">
      <selection activeCell="C1" sqref="C1"/>
    </sheetView>
  </sheetViews>
  <sheetFormatPr defaultRowHeight="15" x14ac:dyDescent="0.25"/>
  <cols>
    <col min="1" max="1" width="111.28515625" customWidth="1"/>
    <col min="2" max="2" width="10" customWidth="1"/>
  </cols>
  <sheetData>
    <row r="1" spans="1:4" ht="407.25" customHeight="1" x14ac:dyDescent="0.25">
      <c r="D1" s="8"/>
    </row>
    <row r="2" spans="1:4" hidden="1" x14ac:dyDescent="0.25">
      <c r="A2" s="7" t="s">
        <v>0</v>
      </c>
    </row>
    <row r="3" spans="1:4" hidden="1" x14ac:dyDescent="0.25">
      <c r="A3" s="7" t="s">
        <v>1</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T55"/>
  <sheetViews>
    <sheetView tabSelected="1" zoomScale="85" zoomScaleNormal="85" workbookViewId="0">
      <selection activeCell="G4" sqref="G4"/>
    </sheetView>
  </sheetViews>
  <sheetFormatPr defaultColWidth="9.42578125" defaultRowHeight="14.25" x14ac:dyDescent="0.2"/>
  <cols>
    <col min="1" max="1" width="11.7109375" style="32" customWidth="1"/>
    <col min="2" max="2" width="83.5703125" style="32" customWidth="1"/>
    <col min="3" max="3" width="28.5703125" style="32" customWidth="1"/>
    <col min="4" max="4" width="49.5703125" style="32" customWidth="1"/>
    <col min="5" max="5" width="45.7109375" style="32" customWidth="1"/>
    <col min="6" max="6" width="9.42578125" style="7"/>
    <col min="7" max="8" width="39.140625" style="29" customWidth="1"/>
    <col min="9" max="16384" width="9.42578125" style="7"/>
  </cols>
  <sheetData>
    <row r="1" spans="1:254" s="5" customFormat="1" ht="36" customHeight="1" x14ac:dyDescent="0.2">
      <c r="A1" s="60" t="s">
        <v>2</v>
      </c>
      <c r="B1" s="60"/>
      <c r="C1" s="60"/>
      <c r="D1" s="60"/>
      <c r="E1" s="12" t="s">
        <v>112</v>
      </c>
      <c r="F1" s="1"/>
      <c r="G1" s="27"/>
      <c r="H1" s="27"/>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5" customFormat="1" ht="29.1" customHeight="1" x14ac:dyDescent="0.2">
      <c r="A2" s="2" t="s">
        <v>3</v>
      </c>
      <c r="B2" s="3" t="s">
        <v>4</v>
      </c>
      <c r="C2" s="61" t="s">
        <v>5</v>
      </c>
      <c r="D2" s="61"/>
      <c r="E2" s="61"/>
      <c r="F2" s="1"/>
      <c r="G2" s="27"/>
      <c r="H2" s="27"/>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36" customHeight="1" x14ac:dyDescent="0.2">
      <c r="A3" s="63" t="s">
        <v>6</v>
      </c>
      <c r="B3" s="64"/>
      <c r="C3" s="64"/>
      <c r="D3" s="64"/>
      <c r="E3" s="65"/>
      <c r="F3" s="4"/>
      <c r="G3" s="28"/>
      <c r="H3" s="28"/>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row>
    <row r="4" spans="1:254" s="5" customFormat="1" ht="78.75" customHeight="1" x14ac:dyDescent="0.2">
      <c r="A4" s="53" t="s">
        <v>7</v>
      </c>
      <c r="B4" s="53"/>
      <c r="C4" s="53"/>
      <c r="D4" s="53"/>
      <c r="E4" s="53"/>
      <c r="F4" s="1"/>
      <c r="G4" s="27"/>
      <c r="H4" s="27"/>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4" customHeight="1" x14ac:dyDescent="0.2">
      <c r="A5" s="62" t="s">
        <v>8</v>
      </c>
      <c r="B5" s="62"/>
      <c r="C5" s="62"/>
      <c r="D5" s="62"/>
      <c r="E5" s="62"/>
      <c r="F5" s="4"/>
      <c r="G5" s="28"/>
      <c r="H5" s="28"/>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4"/>
      <c r="IT5" s="4"/>
    </row>
    <row r="6" spans="1:254" s="5" customFormat="1" ht="22.35" customHeight="1" x14ac:dyDescent="0.2">
      <c r="A6" s="13" t="s">
        <v>9</v>
      </c>
      <c r="B6" s="23" t="s">
        <v>10</v>
      </c>
      <c r="C6" s="56" t="s">
        <v>10</v>
      </c>
      <c r="D6" s="56"/>
      <c r="E6" s="56"/>
      <c r="F6" s="1"/>
      <c r="G6" s="27"/>
      <c r="H6" s="27"/>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row>
    <row r="7" spans="1:254" s="5" customFormat="1" ht="22.35" customHeight="1" x14ac:dyDescent="0.2">
      <c r="A7" s="13" t="s">
        <v>11</v>
      </c>
      <c r="B7" s="23" t="s">
        <v>12</v>
      </c>
      <c r="C7" s="56" t="s">
        <v>13</v>
      </c>
      <c r="D7" s="56"/>
      <c r="E7" s="56"/>
      <c r="F7" s="1"/>
      <c r="G7" s="27"/>
      <c r="H7" s="27"/>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row>
    <row r="8" spans="1:254" s="5" customFormat="1" ht="22.35" customHeight="1" x14ac:dyDescent="0.2">
      <c r="A8" s="13" t="s">
        <v>14</v>
      </c>
      <c r="B8" s="23" t="s">
        <v>15</v>
      </c>
      <c r="C8" s="56" t="s">
        <v>16</v>
      </c>
      <c r="D8" s="56"/>
      <c r="E8" s="56"/>
      <c r="F8" s="1"/>
      <c r="G8" s="27"/>
      <c r="H8" s="27"/>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row>
    <row r="9" spans="1:254" s="5" customFormat="1" ht="22.35" customHeight="1" x14ac:dyDescent="0.2">
      <c r="A9" s="13" t="s">
        <v>17</v>
      </c>
      <c r="B9" s="23" t="s">
        <v>18</v>
      </c>
      <c r="C9" s="56" t="s">
        <v>18</v>
      </c>
      <c r="D9" s="56"/>
      <c r="E9" s="56"/>
      <c r="F9" s="1"/>
      <c r="G9" s="27"/>
      <c r="H9" s="27"/>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row>
    <row r="10" spans="1:254" s="5" customFormat="1" ht="22.35" customHeight="1" x14ac:dyDescent="0.2">
      <c r="A10" s="13" t="s">
        <v>19</v>
      </c>
      <c r="B10" s="23" t="s">
        <v>20</v>
      </c>
      <c r="C10" s="56" t="s">
        <v>20</v>
      </c>
      <c r="D10" s="56"/>
      <c r="E10" s="56"/>
      <c r="F10" s="1"/>
      <c r="G10" s="27"/>
      <c r="H10" s="27"/>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row>
    <row r="11" spans="1:254" s="5" customFormat="1" ht="22.35" customHeight="1" x14ac:dyDescent="0.2">
      <c r="A11" s="13" t="s">
        <v>21</v>
      </c>
      <c r="B11" s="23" t="s">
        <v>22</v>
      </c>
      <c r="C11" s="56" t="s">
        <v>109</v>
      </c>
      <c r="D11" s="56"/>
      <c r="E11" s="56"/>
      <c r="F11" s="1"/>
      <c r="G11" s="27"/>
      <c r="H11" s="27"/>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row>
    <row r="12" spans="1:254" s="5" customFormat="1" ht="22.35" customHeight="1" x14ac:dyDescent="0.2">
      <c r="A12" s="13" t="s">
        <v>23</v>
      </c>
      <c r="B12" s="23" t="s">
        <v>24</v>
      </c>
      <c r="C12" s="56" t="s">
        <v>25</v>
      </c>
      <c r="D12" s="56"/>
      <c r="E12" s="56"/>
      <c r="F12" s="1"/>
      <c r="G12" s="27"/>
      <c r="H12" s="27"/>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row>
    <row r="13" spans="1:254" s="45" customFormat="1" ht="22.35" customHeight="1" x14ac:dyDescent="0.2">
      <c r="A13" s="40" t="s">
        <v>26</v>
      </c>
      <c r="B13" s="50" t="s">
        <v>27</v>
      </c>
      <c r="C13" s="57" t="s">
        <v>107</v>
      </c>
      <c r="D13" s="58"/>
      <c r="E13" s="59"/>
      <c r="F13" s="48"/>
      <c r="G13" s="49"/>
      <c r="H13" s="49"/>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s="45" customFormat="1" ht="22.35" customHeight="1" x14ac:dyDescent="0.2">
      <c r="A14" s="40" t="s">
        <v>28</v>
      </c>
      <c r="B14" s="50" t="s">
        <v>29</v>
      </c>
      <c r="C14" s="57" t="s">
        <v>25</v>
      </c>
      <c r="D14" s="58"/>
      <c r="E14" s="59"/>
      <c r="F14" s="48"/>
      <c r="G14" s="49"/>
      <c r="H14" s="49"/>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s="45" customFormat="1" ht="22.35" customHeight="1" x14ac:dyDescent="0.2">
      <c r="A15" s="40" t="s">
        <v>30</v>
      </c>
      <c r="B15" s="50" t="s">
        <v>31</v>
      </c>
      <c r="C15" s="57" t="s">
        <v>108</v>
      </c>
      <c r="D15" s="58"/>
      <c r="E15" s="59"/>
      <c r="F15" s="48"/>
      <c r="G15" s="49"/>
      <c r="H15" s="49"/>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s="6" customFormat="1" ht="36" customHeight="1" x14ac:dyDescent="0.2">
      <c r="A16" s="54" t="s">
        <v>32</v>
      </c>
      <c r="B16" s="54"/>
      <c r="C16" s="11"/>
      <c r="D16" s="24"/>
      <c r="E16" s="24"/>
      <c r="F16" s="4"/>
      <c r="G16" s="28"/>
      <c r="H16" s="28"/>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row>
    <row r="17" spans="1:254" s="5" customFormat="1" ht="48" customHeight="1" x14ac:dyDescent="0.2">
      <c r="A17" s="53" t="s">
        <v>33</v>
      </c>
      <c r="B17" s="53"/>
      <c r="C17" s="53"/>
      <c r="D17" s="53"/>
      <c r="E17" s="53"/>
      <c r="F17" s="1"/>
      <c r="G17" s="27"/>
      <c r="H17" s="27"/>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row>
    <row r="18" spans="1:254" s="6" customFormat="1" ht="37.35" customHeight="1" x14ac:dyDescent="0.2">
      <c r="A18" s="54" t="s">
        <v>34</v>
      </c>
      <c r="B18" s="54"/>
      <c r="C18" s="11" t="s">
        <v>35</v>
      </c>
      <c r="D18" s="11" t="s">
        <v>36</v>
      </c>
      <c r="E18" s="11" t="s">
        <v>37</v>
      </c>
      <c r="F18" s="4"/>
      <c r="G18" s="28"/>
      <c r="H18" s="28"/>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4"/>
      <c r="FI18" s="4"/>
      <c r="FJ18" s="4"/>
      <c r="FK18" s="4"/>
      <c r="FL18" s="4"/>
      <c r="FM18" s="4"/>
      <c r="FN18" s="4"/>
      <c r="FO18" s="4"/>
      <c r="FP18" s="4"/>
      <c r="FQ18" s="4"/>
      <c r="FR18" s="4"/>
      <c r="FS18" s="4"/>
      <c r="FT18" s="4"/>
      <c r="FU18" s="4"/>
      <c r="FV18" s="4"/>
      <c r="FW18" s="4"/>
      <c r="FX18" s="4"/>
      <c r="FY18" s="4"/>
      <c r="FZ18" s="4"/>
      <c r="GA18" s="4"/>
      <c r="GB18" s="4"/>
      <c r="GC18" s="4"/>
      <c r="GD18" s="4"/>
      <c r="GE18" s="4"/>
      <c r="GF18" s="4"/>
      <c r="GG18" s="4"/>
      <c r="GH18" s="4"/>
      <c r="GI18" s="4"/>
      <c r="GJ18" s="4"/>
      <c r="GK18" s="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4"/>
      <c r="IJ18" s="4"/>
      <c r="IK18" s="4"/>
      <c r="IL18" s="4"/>
      <c r="IM18" s="4"/>
      <c r="IN18" s="4"/>
      <c r="IO18" s="4"/>
      <c r="IP18" s="4"/>
      <c r="IQ18" s="4"/>
      <c r="IR18" s="4"/>
      <c r="IS18" s="4"/>
      <c r="IT18" s="4"/>
    </row>
    <row r="19" spans="1:254" s="5" customFormat="1" ht="48" customHeight="1" x14ac:dyDescent="0.2">
      <c r="A19" s="13" t="s">
        <v>38</v>
      </c>
      <c r="B19" s="2" t="s">
        <v>39</v>
      </c>
      <c r="C19" s="14"/>
      <c r="D19" s="22"/>
      <c r="E19" s="19" t="str">
        <f>IF(C19="","",IF(C19="Yes","You are required to complete the questions in the HIPAA section.","Responses to the questions in the HIPAA section are optional."))</f>
        <v/>
      </c>
      <c r="F19" s="1"/>
      <c r="G19" s="27"/>
      <c r="H19" s="27"/>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row>
    <row r="20" spans="1:254" s="5" customFormat="1" ht="37.5" customHeight="1" x14ac:dyDescent="0.2">
      <c r="A20" s="13" t="s">
        <v>40</v>
      </c>
      <c r="B20" s="2" t="s">
        <v>41</v>
      </c>
      <c r="C20" s="14"/>
      <c r="D20" s="22"/>
      <c r="E20" s="19" t="str">
        <f>IF(C20="","",IF(C20="Yes","You are required to complete the questions in the PCI DSS section.","Responses to the questions in the PCI DSS section are optional."))</f>
        <v/>
      </c>
      <c r="F20" s="1"/>
      <c r="G20" s="27"/>
      <c r="H20" s="27"/>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row>
    <row r="21" spans="1:254" s="5" customFormat="1" ht="53.1" customHeight="1" x14ac:dyDescent="0.2">
      <c r="A21" s="13" t="s">
        <v>42</v>
      </c>
      <c r="B21" s="2" t="s">
        <v>43</v>
      </c>
      <c r="C21" s="14"/>
      <c r="D21" s="20"/>
      <c r="E21" s="19" t="str">
        <f>IF(C21="","",IF(C21="Yes","Describe how FERPA compliance is integrated into your process and procedures in the Additional Information cell.","State your plans to handle data in a FERPA compliant manner in the Additional Information cell."))</f>
        <v/>
      </c>
      <c r="F21" s="1"/>
      <c r="G21" s="27"/>
      <c r="H21" s="27"/>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row>
    <row r="22" spans="1:254" s="6" customFormat="1" ht="36" customHeight="1" x14ac:dyDescent="0.2">
      <c r="A22" s="54" t="s">
        <v>44</v>
      </c>
      <c r="B22" s="54"/>
      <c r="C22" s="11" t="s">
        <v>35</v>
      </c>
      <c r="D22" s="11" t="s">
        <v>36</v>
      </c>
      <c r="E22" s="11" t="s">
        <v>37</v>
      </c>
      <c r="F22" s="4"/>
      <c r="G22" s="28"/>
      <c r="H22" s="28"/>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row>
    <row r="23" spans="1:254" s="5" customFormat="1" ht="57.75" customHeight="1" x14ac:dyDescent="0.2">
      <c r="A23" s="13" t="s">
        <v>45</v>
      </c>
      <c r="B23" s="17" t="s">
        <v>46</v>
      </c>
      <c r="C23" s="14"/>
      <c r="D23" s="18"/>
      <c r="E23" s="19" t="str">
        <f>IF(C23="","",IF(C23="Yes","Provide documentation on how your organization conforms to each framework and indicate current certification levels, where appropriate.","Describe any plans to conform to an industry standard security framework in the Additional Information cell."))</f>
        <v/>
      </c>
      <c r="F23" s="1"/>
      <c r="G23" s="27"/>
      <c r="H23" s="27"/>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row>
    <row r="24" spans="1:254" s="5" customFormat="1" x14ac:dyDescent="0.2">
      <c r="A24" s="13" t="s">
        <v>47</v>
      </c>
      <c r="B24" s="2" t="s">
        <v>48</v>
      </c>
      <c r="C24" s="14"/>
      <c r="D24" s="20"/>
      <c r="E24" s="19" t="str">
        <f>IF(C24="","",IF(C24="Yes","Provide your data privacy document (or a valid link to it) upon submission.","Describe your plans to provide a data privacy document in the Additional Information cell."))</f>
        <v/>
      </c>
      <c r="F24" s="1"/>
      <c r="G24" s="27"/>
      <c r="H24" s="27"/>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row>
    <row r="25" spans="1:254" s="5" customFormat="1" ht="28.5" x14ac:dyDescent="0.25">
      <c r="A25" s="13" t="s">
        <v>49</v>
      </c>
      <c r="B25" s="2" t="s">
        <v>50</v>
      </c>
      <c r="C25" s="14"/>
      <c r="D25" s="21"/>
      <c r="E25" s="16" t="str">
        <f>IF(C25="","",IF(C25="Yes","Indicate level, Supplier Performance Risk System (SPRS) Score or certification information.","Describe any plans to provide NIST SP 800-171 or CMMC services."))</f>
        <v/>
      </c>
    </row>
    <row r="26" spans="1:254" s="5" customFormat="1" ht="28.5" x14ac:dyDescent="0.25">
      <c r="A26" s="13" t="s">
        <v>51</v>
      </c>
      <c r="B26" s="2" t="s">
        <v>52</v>
      </c>
      <c r="C26" s="14"/>
      <c r="D26" s="21"/>
      <c r="E26" s="16" t="str">
        <f>IF(C26="","",IF(C26="Yes","If available, submit documentation and/or web resources.","Provide details that prevent this capability in the Additional Information cell."))</f>
        <v/>
      </c>
    </row>
    <row r="27" spans="1:254" s="45" customFormat="1" ht="28.5" x14ac:dyDescent="0.25">
      <c r="A27" s="40" t="s">
        <v>53</v>
      </c>
      <c r="B27" s="41" t="s">
        <v>54</v>
      </c>
      <c r="C27" s="42"/>
      <c r="D27" s="43"/>
      <c r="E27" s="44" t="str">
        <f>IF(C27="","",IF(C27="Yes","State the date the VPAT was completed.  Include this VPAT in your submission and/or link to its web location.","Please state your plans (when and by whom) to complete a VPAT."))</f>
        <v/>
      </c>
    </row>
    <row r="28" spans="1:254" s="45" customFormat="1" ht="28.5" x14ac:dyDescent="0.2">
      <c r="A28" s="40" t="s">
        <v>55</v>
      </c>
      <c r="B28" s="33" t="s">
        <v>56</v>
      </c>
      <c r="C28" s="42"/>
      <c r="D28" s="46"/>
      <c r="E28" s="47" t="str">
        <f>IF(C28="","",IF(C28="Yes","Provide examples with links where possible.","Provide plans for any documentation that would make accessible content, features, and functions easily knowable by end users."))</f>
        <v/>
      </c>
      <c r="F28" s="48"/>
      <c r="G28" s="49"/>
      <c r="H28" s="49"/>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c r="BN28" s="48"/>
      <c r="BO28" s="48"/>
      <c r="BP28" s="48"/>
      <c r="BQ28" s="48"/>
      <c r="BR28" s="48"/>
      <c r="BS28" s="48"/>
      <c r="BT28" s="48"/>
      <c r="BU28" s="48"/>
      <c r="BV28" s="48"/>
      <c r="BW28" s="48"/>
      <c r="BX28" s="48"/>
      <c r="BY28" s="48"/>
      <c r="BZ28" s="48"/>
      <c r="CA28" s="48"/>
      <c r="CB28" s="48"/>
      <c r="CC28" s="48"/>
      <c r="CD28" s="48"/>
      <c r="CE28" s="48"/>
      <c r="CF28" s="48"/>
      <c r="CG28" s="48"/>
      <c r="CH28" s="48"/>
      <c r="CI28" s="48"/>
      <c r="CJ28" s="48"/>
      <c r="CK28" s="48"/>
      <c r="CL28" s="48"/>
      <c r="CM28" s="48"/>
      <c r="CN28" s="48"/>
      <c r="CO28" s="48"/>
      <c r="CP28" s="48"/>
      <c r="CQ28" s="48"/>
      <c r="CR28" s="48"/>
      <c r="CS28" s="48"/>
      <c r="CT28" s="48"/>
      <c r="CU28" s="48"/>
      <c r="CV28" s="48"/>
      <c r="CW28" s="48"/>
      <c r="CX28" s="48"/>
      <c r="CY28" s="48"/>
      <c r="CZ28" s="48"/>
      <c r="DA28" s="48"/>
      <c r="DB28" s="48"/>
      <c r="DC28" s="48"/>
      <c r="DD28" s="48"/>
      <c r="DE28" s="48"/>
      <c r="DF28" s="48"/>
      <c r="DG28" s="48"/>
      <c r="DH28" s="48"/>
      <c r="DI28" s="48"/>
      <c r="DJ28" s="48"/>
      <c r="DK28" s="48"/>
      <c r="DL28" s="48"/>
      <c r="DM28" s="48"/>
      <c r="DN28" s="48"/>
      <c r="DO28" s="48"/>
      <c r="DP28" s="48"/>
      <c r="DQ28" s="48"/>
      <c r="DR28" s="48"/>
      <c r="DS28" s="48"/>
      <c r="DT28" s="48"/>
      <c r="DU28" s="48"/>
      <c r="DV28" s="48"/>
      <c r="DW28" s="48"/>
      <c r="DX28" s="48"/>
      <c r="DY28" s="48"/>
      <c r="DZ28" s="48"/>
      <c r="EA28" s="48"/>
      <c r="EB28" s="48"/>
      <c r="EC28" s="48"/>
      <c r="ED28" s="48"/>
      <c r="EE28" s="48"/>
      <c r="EF28" s="48"/>
      <c r="EG28" s="48"/>
      <c r="EH28" s="48"/>
      <c r="EI28" s="48"/>
      <c r="EJ28" s="48"/>
      <c r="EK28" s="48"/>
      <c r="EL28" s="48"/>
      <c r="EM28" s="48"/>
      <c r="EN28" s="48"/>
      <c r="EO28" s="48"/>
      <c r="EP28" s="48"/>
      <c r="EQ28" s="48"/>
      <c r="ER28" s="48"/>
      <c r="ES28" s="48"/>
      <c r="ET28" s="48"/>
      <c r="EU28" s="48"/>
      <c r="EV28" s="48"/>
      <c r="EW28" s="48"/>
      <c r="EX28" s="48"/>
      <c r="EY28" s="48"/>
      <c r="EZ28" s="48"/>
      <c r="FA28" s="48"/>
      <c r="FB28" s="48"/>
      <c r="FC28" s="48"/>
      <c r="FD28" s="48"/>
      <c r="FE28" s="48"/>
      <c r="FF28" s="48"/>
      <c r="FG28" s="48"/>
      <c r="FH28" s="48"/>
      <c r="FI28" s="48"/>
      <c r="FJ28" s="48"/>
      <c r="FK28" s="48"/>
      <c r="FL28" s="48"/>
      <c r="FM28" s="48"/>
      <c r="FN28" s="48"/>
      <c r="FO28" s="48"/>
      <c r="FP28" s="48"/>
      <c r="FQ28" s="48"/>
      <c r="FR28" s="48"/>
      <c r="FS28" s="48"/>
      <c r="FT28" s="48"/>
      <c r="FU28" s="48"/>
      <c r="FV28" s="48"/>
      <c r="FW28" s="48"/>
      <c r="FX28" s="48"/>
      <c r="FY28" s="48"/>
      <c r="FZ28" s="48"/>
      <c r="GA28" s="48"/>
      <c r="GB28" s="48"/>
      <c r="GC28" s="48"/>
      <c r="GD28" s="48"/>
      <c r="GE28" s="48"/>
      <c r="GF28" s="48"/>
      <c r="GG28" s="48"/>
      <c r="GH28" s="48"/>
      <c r="GI28" s="48"/>
      <c r="GJ28" s="48"/>
      <c r="GK28" s="48"/>
      <c r="GL28" s="48"/>
      <c r="GM28" s="48"/>
      <c r="GN28" s="48"/>
      <c r="GO28" s="48"/>
      <c r="GP28" s="48"/>
      <c r="GQ28" s="48"/>
      <c r="GR28" s="48"/>
      <c r="GS28" s="48"/>
      <c r="GT28" s="48"/>
      <c r="GU28" s="48"/>
      <c r="GV28" s="48"/>
      <c r="GW28" s="48"/>
      <c r="GX28" s="48"/>
      <c r="GY28" s="48"/>
      <c r="GZ28" s="48"/>
      <c r="HA28" s="48"/>
      <c r="HB28" s="48"/>
      <c r="HC28" s="48"/>
      <c r="HD28" s="48"/>
      <c r="HE28" s="48"/>
      <c r="HF28" s="48"/>
      <c r="HG28" s="48"/>
      <c r="HH28" s="48"/>
      <c r="HI28" s="48"/>
      <c r="HJ28" s="48"/>
      <c r="HK28" s="48"/>
      <c r="HL28" s="48"/>
      <c r="HM28" s="48"/>
      <c r="HN28" s="48"/>
      <c r="HO28" s="48"/>
      <c r="HP28" s="48"/>
      <c r="HQ28" s="48"/>
      <c r="HR28" s="48"/>
      <c r="HS28" s="48"/>
      <c r="HT28" s="48"/>
      <c r="HU28" s="48"/>
      <c r="HV28" s="48"/>
      <c r="HW28" s="48"/>
      <c r="HX28" s="48"/>
      <c r="HY28" s="48"/>
      <c r="HZ28" s="48"/>
      <c r="IA28" s="48"/>
      <c r="IB28" s="48"/>
      <c r="IC28" s="48"/>
      <c r="ID28" s="48"/>
      <c r="IE28" s="48"/>
      <c r="IF28" s="48"/>
      <c r="IG28" s="48"/>
      <c r="IH28" s="48"/>
      <c r="II28" s="48"/>
      <c r="IJ28" s="48"/>
      <c r="IK28" s="48"/>
      <c r="IL28" s="48"/>
      <c r="IM28" s="48"/>
      <c r="IN28" s="48"/>
      <c r="IO28" s="48"/>
      <c r="IP28" s="48"/>
      <c r="IQ28" s="48"/>
      <c r="IR28" s="48"/>
      <c r="IS28" s="48"/>
      <c r="IT28" s="48"/>
    </row>
    <row r="29" spans="1:254" s="6" customFormat="1" ht="36" customHeight="1" x14ac:dyDescent="0.2">
      <c r="A29" s="54" t="s">
        <v>57</v>
      </c>
      <c r="B29" s="54"/>
      <c r="C29" s="11" t="s">
        <v>35</v>
      </c>
      <c r="D29" s="11" t="s">
        <v>36</v>
      </c>
      <c r="E29" s="11" t="s">
        <v>37</v>
      </c>
      <c r="F29" s="4"/>
      <c r="G29" s="28"/>
      <c r="H29" s="2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row>
    <row r="30" spans="1:254" ht="42.75" x14ac:dyDescent="0.2">
      <c r="A30" s="13" t="s">
        <v>58</v>
      </c>
      <c r="B30" s="2" t="s">
        <v>59</v>
      </c>
      <c r="C30" s="14"/>
      <c r="D30" s="15"/>
      <c r="E30" s="16" t="str">
        <f>IF(C30="","",IF(C30="Yes","Describe or provide a reference to the supported types of authentication.","Describe plans to support authentication in your web-based interface in the Additional Information cell."))</f>
        <v/>
      </c>
    </row>
    <row r="31" spans="1:254" ht="28.5" x14ac:dyDescent="0.2">
      <c r="A31" s="13" t="s">
        <v>60</v>
      </c>
      <c r="B31" s="2" t="s">
        <v>61</v>
      </c>
      <c r="C31" s="14"/>
      <c r="D31" s="15"/>
      <c r="E31" s="16" t="str">
        <f>IF(C31="","",IF(C31="Yes","List all supported multi-factor authentication methods, technologies, and/or products and provide a brief summary of each.","Describe any plans to support multi-factor authentication in your application in the Additional Information cell."))</f>
        <v/>
      </c>
    </row>
    <row r="32" spans="1:254" ht="28.5" x14ac:dyDescent="0.2">
      <c r="A32" s="13" t="s">
        <v>62</v>
      </c>
      <c r="B32" s="31" t="s">
        <v>63</v>
      </c>
      <c r="C32" s="14"/>
      <c r="D32" s="15"/>
      <c r="E32" s="16" t="str">
        <f>IF(C32="","",IF(C32="Yes", "N/A", "Please provide which primary identifier that is used for your system."))</f>
        <v/>
      </c>
    </row>
    <row r="33" spans="1:254" ht="28.5" x14ac:dyDescent="0.2">
      <c r="A33" s="13" t="s">
        <v>64</v>
      </c>
      <c r="B33" s="25" t="s">
        <v>65</v>
      </c>
      <c r="C33" s="14"/>
      <c r="D33" s="15"/>
      <c r="E33" s="16" t="str">
        <f>IF(C33="","",IF(C33="Yes","Please describe your user management mechanism.","Please describe your mechanism for user creation and management."))</f>
        <v/>
      </c>
    </row>
    <row r="34" spans="1:254" x14ac:dyDescent="0.2">
      <c r="A34" s="13" t="s">
        <v>66</v>
      </c>
      <c r="B34" s="31" t="s">
        <v>67</v>
      </c>
      <c r="C34" s="14"/>
      <c r="D34" s="15"/>
      <c r="E34" s="16" t="str">
        <f>IF(C34="","",IF(C34="Yes","If available, submit documentation and/or web resources for your SSO integration process.","Provide documentation for user account management."))</f>
        <v/>
      </c>
    </row>
    <row r="35" spans="1:254" ht="28.5" x14ac:dyDescent="0.2">
      <c r="A35" s="13" t="s">
        <v>68</v>
      </c>
      <c r="B35" s="2" t="s">
        <v>69</v>
      </c>
      <c r="C35" s="14"/>
      <c r="D35" s="15" t="s">
        <v>70</v>
      </c>
      <c r="E35" s="16" t="str">
        <f>IF(C35="","",IF(C35="Yes","If available, submit documentation and/or web resources.","Do you have plans for future support and if so when?"))</f>
        <v/>
      </c>
    </row>
    <row r="36" spans="1:254" ht="19.5" customHeight="1" x14ac:dyDescent="0.2">
      <c r="A36" s="13" t="s">
        <v>71</v>
      </c>
      <c r="B36" s="2" t="s">
        <v>72</v>
      </c>
      <c r="C36" s="14"/>
      <c r="D36" s="15"/>
      <c r="E36" s="16" t="str">
        <f>IF(C36="","",IF(C36="Yes","Answer the follow up question below and, if available, submit documentation and/or web resources.","Do you have plans for future support and if so when?"))</f>
        <v/>
      </c>
    </row>
    <row r="37" spans="1:254" ht="28.5" x14ac:dyDescent="0.2">
      <c r="A37" s="13" t="s">
        <v>73</v>
      </c>
      <c r="B37" s="2" t="s">
        <v>74</v>
      </c>
      <c r="C37" s="14"/>
      <c r="D37" s="15"/>
      <c r="E37" s="16" t="str">
        <f>IF(C37="","",IF(C37="Yes","If available, submit documentation and/or web resources.","Do you have plans for future support and if so when?"))</f>
        <v/>
      </c>
    </row>
    <row r="38" spans="1:254" ht="28.5" x14ac:dyDescent="0.2">
      <c r="A38" s="13" t="s">
        <v>110</v>
      </c>
      <c r="B38" s="2" t="s">
        <v>111</v>
      </c>
      <c r="C38" s="14"/>
      <c r="D38" s="15"/>
      <c r="E38" s="16" t="str">
        <f>IF(C38="","",IF(C38="Yes","If available, submit documentation and/or web resources.","Do you have plans for future support and if so when?"))</f>
        <v/>
      </c>
    </row>
    <row r="39" spans="1:254" s="6" customFormat="1" ht="36" customHeight="1" x14ac:dyDescent="0.2">
      <c r="A39" s="54" t="s">
        <v>75</v>
      </c>
      <c r="B39" s="54"/>
      <c r="C39" s="11" t="s">
        <v>35</v>
      </c>
      <c r="D39" s="11" t="s">
        <v>36</v>
      </c>
      <c r="E39" s="11" t="s">
        <v>37</v>
      </c>
      <c r="F39" s="4"/>
      <c r="G39" s="28"/>
      <c r="H39" s="28"/>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4"/>
      <c r="FI39" s="4"/>
      <c r="FJ39" s="4"/>
      <c r="FK39" s="4"/>
      <c r="FL39" s="4"/>
      <c r="FM39" s="4"/>
      <c r="FN39" s="4"/>
      <c r="FO39" s="4"/>
      <c r="FP39" s="4"/>
      <c r="FQ39" s="4"/>
      <c r="FR39" s="4"/>
      <c r="FS39" s="4"/>
      <c r="FT39" s="4"/>
      <c r="FU39" s="4"/>
      <c r="FV39" s="4"/>
      <c r="FW39" s="4"/>
      <c r="FX39" s="4"/>
      <c r="FY39" s="4"/>
      <c r="FZ39" s="4"/>
      <c r="GA39" s="4"/>
      <c r="GB39" s="4"/>
      <c r="GC39" s="4"/>
      <c r="GD39" s="4"/>
      <c r="GE39" s="4"/>
      <c r="GF39" s="4"/>
      <c r="GG39" s="4"/>
      <c r="GH39" s="4"/>
      <c r="GI39" s="4"/>
      <c r="GJ39" s="4"/>
      <c r="GK39" s="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4"/>
      <c r="IJ39" s="4"/>
      <c r="IK39" s="4"/>
      <c r="IL39" s="4"/>
      <c r="IM39" s="4"/>
      <c r="IN39" s="4"/>
      <c r="IO39" s="4"/>
      <c r="IP39" s="4"/>
      <c r="IQ39" s="4"/>
      <c r="IR39" s="4"/>
      <c r="IS39" s="4"/>
      <c r="IT39" s="4"/>
    </row>
    <row r="40" spans="1:254" s="5" customFormat="1" ht="65.099999999999994" customHeight="1" x14ac:dyDescent="0.25">
      <c r="A40" s="13" t="s">
        <v>76</v>
      </c>
      <c r="B40" s="2" t="s">
        <v>77</v>
      </c>
      <c r="C40" s="14"/>
      <c r="D40" s="15" t="s">
        <v>70</v>
      </c>
      <c r="E40" s="16" t="str">
        <f>IF(C40="","",IF(C40="Yes","Refer to HIPAA regulations documentation for supplemental guidance in this section.","Provide details that prevent this capability."))</f>
        <v/>
      </c>
    </row>
    <row r="41" spans="1:254" s="5" customFormat="1" ht="48" customHeight="1" x14ac:dyDescent="0.25">
      <c r="A41" s="13" t="s">
        <v>78</v>
      </c>
      <c r="B41" s="2" t="s">
        <v>79</v>
      </c>
      <c r="C41" s="14"/>
      <c r="D41" s="15"/>
      <c r="E41" s="16" t="str">
        <f>IF(C41="","",IF(C41="Yes","Refer to HIPAA regulations documentation for supplemental guidance in this section.","Provide comparable documentation if you cannot provide a HIPAA compliance attestation document."))</f>
        <v/>
      </c>
    </row>
    <row r="42" spans="1:254" s="6" customFormat="1" ht="36" customHeight="1" x14ac:dyDescent="0.2">
      <c r="A42" s="54" t="s">
        <v>80</v>
      </c>
      <c r="B42" s="54"/>
      <c r="C42" s="11" t="s">
        <v>35</v>
      </c>
      <c r="D42" s="11" t="s">
        <v>36</v>
      </c>
      <c r="E42" s="11" t="s">
        <v>37</v>
      </c>
      <c r="F42" s="4"/>
      <c r="G42" s="28"/>
      <c r="H42" s="28"/>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row>
    <row r="43" spans="1:254" s="5" customFormat="1" ht="48" customHeight="1" x14ac:dyDescent="0.25">
      <c r="A43" s="13" t="s">
        <v>81</v>
      </c>
      <c r="B43" s="2" t="s">
        <v>82</v>
      </c>
      <c r="C43" s="14"/>
      <c r="D43" s="15"/>
      <c r="E43" s="16" t="str">
        <f>IF(C43="","",IF(C43="Yes","Refer to PCI DSS Security Standards for supplemental guidance in this section.","Provide details that prevent this capability."))</f>
        <v/>
      </c>
    </row>
    <row r="44" spans="1:254" s="5" customFormat="1" ht="48" customHeight="1" x14ac:dyDescent="0.25">
      <c r="A44" s="13" t="s">
        <v>83</v>
      </c>
      <c r="B44" s="2" t="s">
        <v>84</v>
      </c>
      <c r="C44" s="14"/>
      <c r="D44" s="15"/>
      <c r="E44" s="16" t="str">
        <f>IF(C44="","",IF(C44="Yes","Refer to PCI DSS Security Standards for supplemental guidance in this section.","Provide comparable documentation if you do not have an AoC or RoC."))</f>
        <v/>
      </c>
    </row>
    <row r="45" spans="1:254" s="5" customFormat="1" ht="37.5" customHeight="1" x14ac:dyDescent="0.25">
      <c r="A45" s="13" t="s">
        <v>85</v>
      </c>
      <c r="B45" s="2" t="s">
        <v>86</v>
      </c>
      <c r="C45" s="55"/>
      <c r="D45" s="55"/>
      <c r="E45" s="16" t="s">
        <v>87</v>
      </c>
    </row>
    <row r="46" spans="1:254" s="10" customFormat="1" ht="36.75" customHeight="1" x14ac:dyDescent="0.2">
      <c r="A46" s="51" t="s">
        <v>88</v>
      </c>
      <c r="B46" s="52"/>
      <c r="C46" s="26" t="s">
        <v>35</v>
      </c>
      <c r="D46" s="26" t="s">
        <v>36</v>
      </c>
      <c r="E46" s="26" t="s">
        <v>37</v>
      </c>
      <c r="F46" s="9"/>
      <c r="G46" s="30"/>
      <c r="H46" s="30"/>
      <c r="I46" s="9"/>
      <c r="J46" s="9"/>
      <c r="K46" s="9"/>
      <c r="L46" s="9"/>
      <c r="M46" s="9"/>
      <c r="N46" s="9"/>
      <c r="O46" s="9"/>
      <c r="P46" s="9"/>
      <c r="Q46" s="9"/>
      <c r="R46" s="9"/>
      <c r="S46" s="9"/>
      <c r="T46" s="9"/>
      <c r="U46" s="9"/>
      <c r="V46" s="9"/>
      <c r="W46" s="9"/>
      <c r="X46" s="9"/>
      <c r="Y46" s="9"/>
    </row>
    <row r="47" spans="1:254" s="39" customFormat="1" ht="28.5" x14ac:dyDescent="0.2">
      <c r="A47" s="33" t="s">
        <v>89</v>
      </c>
      <c r="B47" s="33" t="s">
        <v>90</v>
      </c>
      <c r="C47" s="34"/>
      <c r="D47" s="35"/>
      <c r="E47" s="36" t="str">
        <f>IF(C47="","",IF(C47="Yes","State when the audit was conducted and by whom?  Include the results in your submission and/or link to its web location.","Please provide plans (when and by whom) any audit is planned, if any or rationale if not."))</f>
        <v/>
      </c>
      <c r="F47" s="37"/>
      <c r="G47" s="38"/>
      <c r="H47" s="38"/>
      <c r="I47" s="37"/>
      <c r="J47" s="37"/>
      <c r="K47" s="37"/>
      <c r="L47" s="37"/>
      <c r="M47" s="37"/>
      <c r="N47" s="37"/>
      <c r="O47" s="37"/>
      <c r="P47" s="37"/>
      <c r="Q47" s="37"/>
      <c r="R47" s="37"/>
      <c r="S47" s="37"/>
      <c r="T47" s="37"/>
      <c r="U47" s="37"/>
      <c r="V47" s="37"/>
      <c r="W47" s="37"/>
      <c r="X47" s="37"/>
      <c r="Y47" s="37"/>
    </row>
    <row r="48" spans="1:254" s="39" customFormat="1" ht="28.5" x14ac:dyDescent="0.2">
      <c r="A48" s="33" t="s">
        <v>91</v>
      </c>
      <c r="B48" s="33" t="s">
        <v>92</v>
      </c>
      <c r="C48" s="34"/>
      <c r="D48" s="35"/>
      <c r="E48" s="36" t="str">
        <f>IF(C48="","",IF(C48="Yes","Describe your processes and methodologies for validating accessibility conformance.","Summarize how you ensure accessible products.  Provide plans to develop documented processes to validate accessibility."))</f>
        <v/>
      </c>
      <c r="F48" s="37"/>
      <c r="G48" s="38"/>
      <c r="H48" s="38"/>
      <c r="I48" s="37"/>
      <c r="J48" s="37"/>
      <c r="K48" s="37"/>
      <c r="L48" s="37"/>
      <c r="M48" s="37"/>
      <c r="N48" s="37"/>
      <c r="O48" s="37"/>
      <c r="P48" s="37"/>
      <c r="Q48" s="37"/>
      <c r="R48" s="37"/>
      <c r="S48" s="37"/>
      <c r="T48" s="37"/>
      <c r="U48" s="37"/>
      <c r="V48" s="37"/>
      <c r="W48" s="37"/>
      <c r="X48" s="37"/>
      <c r="Y48" s="37"/>
    </row>
    <row r="49" spans="1:25" s="39" customFormat="1" ht="28.5" x14ac:dyDescent="0.2">
      <c r="A49" s="33" t="s">
        <v>93</v>
      </c>
      <c r="B49" s="33" t="s">
        <v>94</v>
      </c>
      <c r="C49" s="34"/>
      <c r="D49" s="35"/>
      <c r="E49" s="36" t="str">
        <f>IF(C49="","",IF(C49="Yes","Indicate which primary standards and comment upon any additional standards the product meets.","Summarize your decision to not adopt a technical or legal standard of conformance for the product in question."))</f>
        <v/>
      </c>
      <c r="F49" s="37"/>
      <c r="G49" s="38"/>
      <c r="H49" s="38"/>
      <c r="I49" s="37"/>
      <c r="J49" s="37"/>
      <c r="K49" s="37"/>
      <c r="L49" s="37"/>
      <c r="M49" s="37"/>
      <c r="N49" s="37"/>
      <c r="O49" s="37"/>
      <c r="P49" s="37"/>
      <c r="Q49" s="37"/>
      <c r="R49" s="37"/>
      <c r="S49" s="37"/>
      <c r="T49" s="37"/>
      <c r="U49" s="37"/>
      <c r="V49" s="37"/>
      <c r="W49" s="37"/>
      <c r="X49" s="37"/>
      <c r="Y49" s="37"/>
    </row>
    <row r="50" spans="1:25" s="39" customFormat="1" ht="28.5" x14ac:dyDescent="0.2">
      <c r="A50" s="33" t="s">
        <v>95</v>
      </c>
      <c r="B50" s="33" t="s">
        <v>96</v>
      </c>
      <c r="C50" s="34"/>
      <c r="D50" s="35"/>
      <c r="E50" s="36" t="str">
        <f>IF(C50="","",IF(C50="Yes","Comment upon how far into the future the roadmap extends.  Provide evidence (including links) of having delivered upon the accessibility roadmap in the past.","Please provide any plans to develop and share an accessibility product roadmap in the future."))</f>
        <v/>
      </c>
      <c r="F50" s="37"/>
      <c r="G50" s="38"/>
      <c r="H50" s="38"/>
      <c r="I50" s="37"/>
      <c r="J50" s="37"/>
      <c r="K50" s="37"/>
      <c r="L50" s="37"/>
      <c r="M50" s="37"/>
      <c r="N50" s="37"/>
      <c r="O50" s="37"/>
      <c r="P50" s="37"/>
      <c r="Q50" s="37"/>
      <c r="R50" s="37"/>
      <c r="S50" s="37"/>
      <c r="T50" s="37"/>
      <c r="U50" s="37"/>
      <c r="V50" s="37"/>
      <c r="W50" s="37"/>
      <c r="X50" s="37"/>
      <c r="Y50" s="37"/>
    </row>
    <row r="51" spans="1:25" s="39" customFormat="1" ht="15" x14ac:dyDescent="0.2">
      <c r="A51" s="33" t="s">
        <v>97</v>
      </c>
      <c r="B51" s="33" t="s">
        <v>98</v>
      </c>
      <c r="C51" s="34"/>
      <c r="D51" s="35"/>
      <c r="E51" s="36" t="str">
        <f>IF(C51="","",IF(C51="Yes","Provide any further relevant information about how expertise is maintained; include any accessibility certifications staff may hold (e.g. IAAP WAS or DHS Trusted Tester.","Describe any plans to ensure appropriate and ongoing staff knowledge about accessibility."))</f>
        <v/>
      </c>
      <c r="F51" s="37"/>
      <c r="G51" s="38"/>
      <c r="H51" s="38"/>
      <c r="I51" s="37"/>
      <c r="J51" s="37"/>
      <c r="K51" s="37"/>
      <c r="L51" s="37"/>
      <c r="M51" s="37"/>
      <c r="N51" s="37"/>
      <c r="O51" s="37"/>
      <c r="P51" s="37"/>
      <c r="Q51" s="37"/>
      <c r="R51" s="37"/>
      <c r="S51" s="37"/>
      <c r="T51" s="37"/>
      <c r="U51" s="37"/>
      <c r="V51" s="37"/>
      <c r="W51" s="37"/>
      <c r="X51" s="37"/>
      <c r="Y51" s="37"/>
    </row>
    <row r="52" spans="1:25" s="39" customFormat="1" ht="28.5" x14ac:dyDescent="0.2">
      <c r="A52" s="33" t="s">
        <v>99</v>
      </c>
      <c r="B52" s="33" t="s">
        <v>100</v>
      </c>
      <c r="C52" s="34"/>
      <c r="D52" s="35"/>
      <c r="E52" s="36" t="str">
        <f>IF(C52="","",IF(C52="Yes","Describe the process and any recent examples of fixes as a result of the process.","State how users should report accessibility issues.  Describe any expected related process updates."))</f>
        <v/>
      </c>
      <c r="F52" s="37"/>
      <c r="G52" s="38"/>
      <c r="H52" s="38"/>
      <c r="I52" s="37"/>
      <c r="J52" s="37"/>
      <c r="K52" s="37"/>
      <c r="L52" s="37"/>
      <c r="M52" s="37"/>
      <c r="N52" s="37"/>
      <c r="O52" s="37"/>
      <c r="P52" s="37"/>
      <c r="Q52" s="37"/>
      <c r="R52" s="37"/>
      <c r="S52" s="37"/>
      <c r="T52" s="37"/>
      <c r="U52" s="37"/>
      <c r="V52" s="37"/>
      <c r="W52" s="37"/>
      <c r="X52" s="37"/>
      <c r="Y52" s="37"/>
    </row>
    <row r="53" spans="1:25" s="39" customFormat="1" ht="28.5" x14ac:dyDescent="0.2">
      <c r="A53" s="33" t="s">
        <v>101</v>
      </c>
      <c r="B53" s="33" t="s">
        <v>102</v>
      </c>
      <c r="C53" s="34"/>
      <c r="D53" s="35"/>
      <c r="E53" s="36" t="str">
        <f>IF(C53="","",IF(C53="Yes","Provide further details or multiple means in Additional Information cell.","Describe any plans to update processes and procedures to better incorporate accessibility."))</f>
        <v/>
      </c>
      <c r="F53" s="37"/>
      <c r="G53" s="38"/>
      <c r="H53" s="38"/>
      <c r="I53" s="37"/>
      <c r="J53" s="37"/>
      <c r="K53" s="37"/>
      <c r="L53" s="37"/>
      <c r="M53" s="37"/>
      <c r="N53" s="37"/>
      <c r="O53" s="37"/>
      <c r="P53" s="37"/>
      <c r="Q53" s="37"/>
      <c r="R53" s="37"/>
      <c r="S53" s="37"/>
      <c r="T53" s="37"/>
      <c r="U53" s="37"/>
      <c r="V53" s="37"/>
      <c r="W53" s="37"/>
      <c r="X53" s="37"/>
      <c r="Y53" s="37"/>
    </row>
    <row r="54" spans="1:25" s="39" customFormat="1" ht="28.5" x14ac:dyDescent="0.2">
      <c r="A54" s="33" t="s">
        <v>103</v>
      </c>
      <c r="B54" s="33" t="s">
        <v>104</v>
      </c>
      <c r="C54" s="34"/>
      <c r="D54" s="35"/>
      <c r="E54" s="36" t="str">
        <f>IF(C54="","",IF(C54="Yes","State when and on which platform this was verified.","Indicate a plan to test the product, develop a roadmap for keyboard accessibility or any further context."))</f>
        <v/>
      </c>
      <c r="F54" s="37"/>
      <c r="G54" s="38"/>
      <c r="H54" s="38"/>
      <c r="I54" s="37"/>
      <c r="J54" s="37"/>
      <c r="K54" s="37"/>
      <c r="L54" s="37"/>
      <c r="M54" s="37"/>
      <c r="N54" s="37"/>
      <c r="O54" s="37"/>
      <c r="P54" s="37"/>
      <c r="Q54" s="37"/>
      <c r="R54" s="37"/>
      <c r="S54" s="37"/>
      <c r="T54" s="37"/>
      <c r="U54" s="37"/>
      <c r="V54" s="37"/>
      <c r="W54" s="37"/>
      <c r="X54" s="37"/>
      <c r="Y54" s="37"/>
    </row>
    <row r="55" spans="1:25" s="39" customFormat="1" ht="28.5" x14ac:dyDescent="0.2">
      <c r="A55" s="33" t="s">
        <v>105</v>
      </c>
      <c r="B55" s="33" t="s">
        <v>106</v>
      </c>
      <c r="C55" s="34"/>
      <c r="D55" s="35"/>
      <c r="E55" s="36" t="str">
        <f>IF(C55="","",IF(C55="Yes","Describe any feature differences between standard and accessible modes along with any timelines or plans to merge products into a universally designed platform.","N/A"))</f>
        <v/>
      </c>
      <c r="F55" s="37"/>
      <c r="G55" s="38"/>
      <c r="H55" s="38"/>
      <c r="I55" s="37"/>
      <c r="J55" s="37"/>
      <c r="K55" s="37"/>
      <c r="L55" s="37"/>
      <c r="M55" s="37"/>
      <c r="N55" s="37"/>
      <c r="O55" s="37"/>
      <c r="P55" s="37"/>
      <c r="Q55" s="37"/>
      <c r="R55" s="37"/>
      <c r="S55" s="37"/>
      <c r="T55" s="37"/>
      <c r="U55" s="37"/>
      <c r="V55" s="37"/>
      <c r="W55" s="37"/>
      <c r="X55" s="37"/>
      <c r="Y55" s="37"/>
    </row>
  </sheetData>
  <mergeCells count="24">
    <mergeCell ref="A1:D1"/>
    <mergeCell ref="C2:E2"/>
    <mergeCell ref="A4:E4"/>
    <mergeCell ref="A5:E5"/>
    <mergeCell ref="A3:E3"/>
    <mergeCell ref="C6:E6"/>
    <mergeCell ref="C7:E7"/>
    <mergeCell ref="C8:E8"/>
    <mergeCell ref="C9:E9"/>
    <mergeCell ref="C10:E10"/>
    <mergeCell ref="C11:E11"/>
    <mergeCell ref="A16:B16"/>
    <mergeCell ref="C12:E12"/>
    <mergeCell ref="C15:E15"/>
    <mergeCell ref="C14:E14"/>
    <mergeCell ref="C13:E13"/>
    <mergeCell ref="A46:B46"/>
    <mergeCell ref="A17:E17"/>
    <mergeCell ref="A18:B18"/>
    <mergeCell ref="A22:B22"/>
    <mergeCell ref="C45:D45"/>
    <mergeCell ref="A39:B39"/>
    <mergeCell ref="A42:B42"/>
    <mergeCell ref="A29:B29"/>
  </mergeCells>
  <phoneticPr fontId="22" type="noConversion"/>
  <conditionalFormatting sqref="B43:B45 B40:B41 B26 B30:B31 B33">
    <cfRule type="expression" dxfId="1" priority="2">
      <formula>#REF!="Yes"</formula>
    </cfRule>
  </conditionalFormatting>
  <conditionalFormatting sqref="B35:B38">
    <cfRule type="expression" dxfId="0" priority="1">
      <formula>#REF!="Yes"</formula>
    </cfRule>
  </conditionalFormatting>
  <dataValidations count="2">
    <dataValidation type="list" allowBlank="1" showInputMessage="1" showErrorMessage="1" sqref="C43:C44 C40:C41 C23:C28 C19:C21 C30:C38" xr:uid="{00000000-0002-0000-0100-000000000000}">
      <formula1>YesNo</formula1>
    </dataValidation>
    <dataValidation type="list" allowBlank="1" showErrorMessage="1" sqref="C47:C55" xr:uid="{00000000-0002-0000-0100-000001000000}">
      <formula1>YesNo</formula1>
    </dataValidation>
  </dataValidations>
  <pageMargins left="0.7" right="0.7" top="0.75" bottom="0.75" header="0.3" footer="0.3"/>
  <pageSetup orientation="portrait" r:id="rId1"/>
  <ignoredErrors>
    <ignoredError sqref="E3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Introduction</vt:lpstr>
      <vt:lpstr>NAUVAT</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elp</dc:creator>
  <cp:keywords/>
  <dc:description/>
  <cp:lastModifiedBy>Erin Plese</cp:lastModifiedBy>
  <cp:revision/>
  <dcterms:created xsi:type="dcterms:W3CDTF">2019-12-06T21:26:48Z</dcterms:created>
  <dcterms:modified xsi:type="dcterms:W3CDTF">2022-08-05T02:13:28Z</dcterms:modified>
  <cp:category/>
  <cp:contentStatus/>
</cp:coreProperties>
</file>