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or MMc\Marilyn Pers Pics\For Bonsai Dec 2022\Marilyn Pers Pics\For Bonsai Dec 2022\Uploads for SoC Website\"/>
    </mc:Choice>
  </mc:AlternateContent>
  <xr:revisionPtr revIDLastSave="0" documentId="8_{8FEF5ABE-44AB-465F-AECD-66F3E39BBD05}" xr6:coauthVersionLast="47" xr6:coauthVersionMax="47" xr10:uidLastSave="{00000000-0000-0000-0000-000000000000}"/>
  <bookViews>
    <workbookView xWindow="3930" yWindow="3195" windowWidth="20805" windowHeight="11385" xr2:uid="{786B3D31-30C5-430D-9C15-5050F8DBFC9E}"/>
  </bookViews>
  <sheets>
    <sheet name="Dynamically Dated" sheetId="2" r:id="rId1"/>
    <sheet name="Contact Hour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C4" i="1"/>
  <c r="D3" i="2"/>
  <c r="E3" i="2"/>
  <c r="AB4" i="1"/>
  <c r="S4" i="1"/>
  <c r="R4" i="1"/>
  <c r="Q4" i="1"/>
  <c r="P4" i="1"/>
  <c r="O4" i="1"/>
  <c r="N4" i="1"/>
  <c r="M4" i="1"/>
  <c r="H4" i="1"/>
  <c r="G4" i="1"/>
  <c r="AB3" i="1"/>
  <c r="S3" i="1"/>
  <c r="R3" i="1"/>
  <c r="Q3" i="1"/>
  <c r="P3" i="1"/>
  <c r="O3" i="1"/>
  <c r="N3" i="1"/>
  <c r="M3" i="1"/>
  <c r="J3" i="1"/>
  <c r="T4" i="1"/>
  <c r="V4" i="1"/>
  <c r="T3" i="1"/>
  <c r="U3" i="1"/>
  <c r="Z3" i="1"/>
  <c r="W3" i="1"/>
  <c r="X3" i="1"/>
  <c r="V3" i="1"/>
  <c r="Y3" i="1"/>
  <c r="U4" i="1"/>
  <c r="AA3" i="1" l="1"/>
  <c r="I3" i="1" s="1"/>
  <c r="Z4" i="1"/>
  <c r="X4" i="1"/>
  <c r="W4" i="1"/>
  <c r="Y4" i="1"/>
  <c r="AA4" i="1" l="1"/>
  <c r="I4" i="1" s="1"/>
  <c r="K3" i="1" s="1"/>
  <c r="L3" i="1" s="1"/>
</calcChain>
</file>

<file path=xl/sharedStrings.xml><?xml version="1.0" encoding="utf-8"?>
<sst xmlns="http://schemas.openxmlformats.org/spreadsheetml/2006/main" count="49" uniqueCount="47">
  <si>
    <t>T</t>
  </si>
  <si>
    <t>START TIME</t>
  </si>
  <si>
    <t>END TIME</t>
  </si>
  <si>
    <t># OF UNITS</t>
  </si>
  <si>
    <t>COMPONENT</t>
  </si>
  <si>
    <t>MINUTES MEET</t>
  </si>
  <si>
    <t>TOTAL MINUTES</t>
  </si>
  <si>
    <t>Sun</t>
  </si>
  <si>
    <t>M</t>
  </si>
  <si>
    <t>W</t>
  </si>
  <si>
    <t>R</t>
  </si>
  <si>
    <t>F</t>
  </si>
  <si>
    <t>Sa</t>
  </si>
  <si>
    <t>Num Meeting Days Sun</t>
  </si>
  <si>
    <t>Days Mon</t>
  </si>
  <si>
    <t>Days Tue</t>
  </si>
  <si>
    <t>Days Wed</t>
  </si>
  <si>
    <t>Days Thur</t>
  </si>
  <si>
    <t>Days F</t>
  </si>
  <si>
    <t>Day Sa</t>
  </si>
  <si>
    <t>Total Meeting Days</t>
  </si>
  <si>
    <t>Minutes Per Meeting</t>
  </si>
  <si>
    <t>CONTACT HOURS CALCULATOR</t>
  </si>
  <si>
    <t>SESSION START DATE</t>
  </si>
  <si>
    <t>SESSION END  DATES</t>
  </si>
  <si>
    <t>MEETING DAYS</t>
  </si>
  <si>
    <t xml:space="preserve">LINE 1  </t>
  </si>
  <si>
    <t xml:space="preserve">LINE 2  </t>
  </si>
  <si>
    <t>OVER       (SHORT)</t>
  </si>
  <si>
    <t>SESSION     END DATE</t>
  </si>
  <si>
    <r>
      <t xml:space="preserve">We highly recommend that you also use the Contact Hours Calculator to verify sufficient class contact hours. </t>
    </r>
    <r>
      <rPr>
        <u/>
        <sz val="12"/>
        <rFont val="Calibri"/>
        <family val="2"/>
        <scheme val="minor"/>
      </rPr>
      <t>(See tab at bottom of this sheet.)</t>
    </r>
  </si>
  <si>
    <r>
      <t xml:space="preserve">2. If there is one meeting pattern, enter data in </t>
    </r>
    <r>
      <rPr>
        <u/>
        <sz val="11"/>
        <color rgb="FFFF0000"/>
        <rFont val="Calibri"/>
        <family val="2"/>
        <scheme val="minor"/>
      </rPr>
      <t xml:space="preserve">LINE 1 </t>
    </r>
    <r>
      <rPr>
        <sz val="11"/>
        <color theme="1"/>
        <rFont val="Calibri"/>
        <family val="2"/>
        <scheme val="minor"/>
      </rPr>
      <t>only</t>
    </r>
  </si>
  <si>
    <t>4. If the total contact time is still short after entering the second meeting pattern, please contact SoC for assistance</t>
  </si>
  <si>
    <r>
      <t xml:space="preserve">5. Enter the session start &amp; end dates using format </t>
    </r>
    <r>
      <rPr>
        <sz val="11"/>
        <color rgb="FFFF0000"/>
        <rFont val="Calibri"/>
        <family val="2"/>
        <scheme val="minor"/>
      </rPr>
      <t>dd/mm/yy</t>
    </r>
  </si>
  <si>
    <t>6. Enter the meeting day(s) and use R for Thursday (e.g.,  M or MW or MWF or TR)</t>
  </si>
  <si>
    <r>
      <t xml:space="preserve">7. Enter the start &amp; end time using format </t>
    </r>
    <r>
      <rPr>
        <sz val="11"/>
        <color rgb="FFFF0000"/>
        <rFont val="Calibri"/>
        <family val="2"/>
        <scheme val="minor"/>
      </rPr>
      <t>hh:mm am/pm</t>
    </r>
  </si>
  <si>
    <r>
      <t xml:space="preserve">3. If there are multiple meeting patterns, enter the second meeting pattern data in </t>
    </r>
    <r>
      <rPr>
        <u/>
        <sz val="11"/>
        <color rgb="FFFF0000"/>
        <rFont val="Calibri"/>
        <family val="2"/>
        <scheme val="minor"/>
      </rPr>
      <t xml:space="preserve">LINE 2  </t>
    </r>
  </si>
  <si>
    <t>1. Enter data in the green-shaded areas only.</t>
  </si>
  <si>
    <r>
      <t xml:space="preserve">8. Enter the number of </t>
    </r>
    <r>
      <rPr>
        <i/>
        <sz val="11"/>
        <color theme="1"/>
        <rFont val="Calibri"/>
        <family val="2"/>
        <scheme val="minor"/>
      </rPr>
      <t>fixed</t>
    </r>
    <r>
      <rPr>
        <sz val="11"/>
        <color theme="1"/>
        <rFont val="Calibri"/>
        <family val="2"/>
        <scheme val="minor"/>
      </rPr>
      <t xml:space="preserve"> units (no variable units)</t>
    </r>
  </si>
  <si>
    <t>MINUTES REQUIRED</t>
  </si>
  <si>
    <t>HOW TO USE THIS CALCULATOR</t>
  </si>
  <si>
    <t>1. Enter data in the green-shaded areas only</t>
  </si>
  <si>
    <r>
      <t xml:space="preserve">9. Enter the component type using </t>
    </r>
    <r>
      <rPr>
        <sz val="11"/>
        <color rgb="FFFF0000"/>
        <rFont val="Calibri"/>
        <family val="2"/>
        <scheme val="minor"/>
      </rPr>
      <t>LEC</t>
    </r>
    <r>
      <rPr>
        <sz val="11"/>
        <color theme="1"/>
        <rFont val="Calibri"/>
        <family val="2"/>
        <scheme val="minor"/>
      </rPr>
      <t xml:space="preserve"> for lecture, </t>
    </r>
    <r>
      <rPr>
        <sz val="11"/>
        <color rgb="FFFF0000"/>
        <rFont val="Calibri"/>
        <family val="2"/>
        <scheme val="minor"/>
      </rPr>
      <t>LAB</t>
    </r>
    <r>
      <rPr>
        <sz val="11"/>
        <color theme="1"/>
        <rFont val="Calibri"/>
        <family val="2"/>
        <scheme val="minor"/>
      </rPr>
      <t xml:space="preserve"> for laboratory, and </t>
    </r>
    <r>
      <rPr>
        <sz val="11"/>
        <color rgb="FFFF0000"/>
        <rFont val="Calibri"/>
        <family val="2"/>
        <scheme val="minor"/>
      </rPr>
      <t>STU</t>
    </r>
    <r>
      <rPr>
        <sz val="11"/>
        <color theme="1"/>
        <rFont val="Calibri"/>
        <family val="2"/>
        <scheme val="minor"/>
      </rPr>
      <t xml:space="preserve"> for studio</t>
    </r>
  </si>
  <si>
    <t>DYNAMICALLY DATED (DD) LENGTH CALCULATOR</t>
  </si>
  <si>
    <t># OF         DAYS</t>
  </si>
  <si>
    <t># OF       WEEKS</t>
  </si>
  <si>
    <r>
      <t xml:space="preserve">2. Enter the session start &amp; end dates using format </t>
    </r>
    <r>
      <rPr>
        <sz val="11"/>
        <color rgb="FFFF0000"/>
        <rFont val="Calibri"/>
        <family val="2"/>
        <scheme val="minor"/>
      </rPr>
      <t>dd/mm/yy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</si>
</sst>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h:mm;@"/>
    <numFmt numFmtId="166" formatCode="0_);[Red]\(0\)"/>
    <numFmt numFmtId="167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 tint="-0.499984740745262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8"/>
      <color theme="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0"/>
      <name val="Arial"/>
      <family val="2"/>
    </font>
    <font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rgb="FF0000CC"/>
      <name val="Calibri"/>
      <family val="2"/>
      <scheme val="minor"/>
    </font>
    <font>
      <b/>
      <sz val="12"/>
      <color rgb="FF996633"/>
      <name val="Arial"/>
      <family val="2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7C1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70330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3" fillId="4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9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7" fillId="11" borderId="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8" fillId="13" borderId="4" xfId="0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/>
    </xf>
    <xf numFmtId="18" fontId="5" fillId="12" borderId="4" xfId="0" applyNumberFormat="1" applyFont="1" applyFill="1" applyBorder="1" applyAlignment="1" applyProtection="1">
      <alignment horizontal="center" vertical="center"/>
      <protection locked="0"/>
    </xf>
    <xf numFmtId="1" fontId="5" fillId="1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13" fillId="0" borderId="11" xfId="0" applyFont="1" applyBorder="1" applyAlignment="1">
      <alignment horizontal="left"/>
    </xf>
    <xf numFmtId="167" fontId="5" fillId="12" borderId="4" xfId="0" applyNumberFormat="1" applyFont="1" applyFill="1" applyBorder="1" applyAlignment="1" applyProtection="1">
      <alignment horizontal="center" vertical="center"/>
      <protection locked="0"/>
    </xf>
    <xf numFmtId="164" fontId="5" fillId="1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12" fillId="0" borderId="13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6" fontId="6" fillId="3" borderId="6" xfId="0" applyNumberFormat="1" applyFont="1" applyFill="1" applyBorder="1" applyAlignment="1">
      <alignment horizontal="center" vertical="center"/>
    </xf>
    <xf numFmtId="166" fontId="6" fillId="3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strike val="0"/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C87C16"/>
        </patternFill>
      </fill>
    </dxf>
    <dxf>
      <font>
        <color theme="0"/>
      </font>
      <fill>
        <patternFill>
          <bgColor rgb="FFCD5D11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theme="5" tint="-0.499984740745262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996633"/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6E9C-9A65-4EF7-9155-DA30016DB708}">
  <dimension ref="A1:FD432"/>
  <sheetViews>
    <sheetView tabSelected="1" workbookViewId="0">
      <selection activeCell="B2" sqref="B2"/>
    </sheetView>
  </sheetViews>
  <sheetFormatPr defaultRowHeight="15" x14ac:dyDescent="0.25"/>
  <cols>
    <col min="1" max="1" width="20.5703125" customWidth="1"/>
    <col min="2" max="5" width="13.5703125" customWidth="1"/>
    <col min="6" max="6" width="11.7109375" customWidth="1"/>
    <col min="7" max="7" width="6.7109375" customWidth="1"/>
    <col min="8" max="8" width="12.7109375" customWidth="1"/>
    <col min="12" max="12" width="10.7109375" customWidth="1"/>
    <col min="13" max="27" width="9.140625" hidden="1" customWidth="1"/>
    <col min="28" max="28" width="0" hidden="1" customWidth="1"/>
  </cols>
  <sheetData>
    <row r="1" spans="1:160" s="17" customFormat="1" ht="39.950000000000003" customHeight="1" x14ac:dyDescent="0.25">
      <c r="A1" s="16"/>
      <c r="B1" s="39" t="s">
        <v>43</v>
      </c>
      <c r="C1" s="31"/>
      <c r="D1" s="31"/>
      <c r="E1" s="31"/>
      <c r="F1" s="32"/>
      <c r="G1" s="32"/>
      <c r="H1" s="32"/>
      <c r="I1" s="32"/>
      <c r="J1" s="16"/>
      <c r="K1" s="16"/>
      <c r="L1" s="32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</row>
    <row r="2" spans="1:160" ht="35.1" customHeight="1" x14ac:dyDescent="0.25">
      <c r="A2" s="2"/>
      <c r="B2" s="3" t="s">
        <v>23</v>
      </c>
      <c r="C2" s="6" t="s">
        <v>29</v>
      </c>
      <c r="D2" s="22" t="s">
        <v>44</v>
      </c>
      <c r="E2" s="8" t="s">
        <v>45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s="17" customFormat="1" ht="24.95" customHeight="1" x14ac:dyDescent="0.25">
      <c r="A3" s="12"/>
      <c r="B3" s="37">
        <v>44972</v>
      </c>
      <c r="C3" s="37">
        <v>44997</v>
      </c>
      <c r="D3" s="30">
        <f>IF($B$3="","",(_xlfn.DAYS(C3, B3)+1))</f>
        <v>26</v>
      </c>
      <c r="E3" s="30">
        <f>IF($B$3="","",ROUND(((_xlfn.DAYS(C3, B3)+1)/7), 0))</f>
        <v>4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</row>
    <row r="4" spans="1:160" ht="39.950000000000003" customHeight="1" x14ac:dyDescent="0.25">
      <c r="A4" s="1"/>
      <c r="B4" s="36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x14ac:dyDescent="0.25">
      <c r="A5" s="1"/>
      <c r="B5" s="1" t="s">
        <v>41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x14ac:dyDescent="0.25">
      <c r="A6" s="1"/>
      <c r="B6" s="1" t="s">
        <v>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9.5" customHeight="1" x14ac:dyDescent="0.25">
      <c r="A7" s="1"/>
      <c r="B7" s="40" t="s">
        <v>30</v>
      </c>
      <c r="C7" s="41"/>
      <c r="D7" s="41"/>
      <c r="E7" s="41"/>
      <c r="F7" s="41"/>
      <c r="G7" s="4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</row>
    <row r="9" spans="1:16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</row>
    <row r="10" spans="1:16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</row>
    <row r="11" spans="1:16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</row>
    <row r="12" spans="1:16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</row>
    <row r="13" spans="1:16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</row>
    <row r="14" spans="1:16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</row>
    <row r="15" spans="1:16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</row>
    <row r="16" spans="1:16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</row>
    <row r="17" spans="1:16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</row>
    <row r="18" spans="1:16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</row>
    <row r="19" spans="1:16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</row>
    <row r="20" spans="1:16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</row>
    <row r="21" spans="1:16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</row>
    <row r="22" spans="1:16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</row>
    <row r="24" spans="1:16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</row>
    <row r="25" spans="1:16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</row>
    <row r="26" spans="1:16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</row>
    <row r="27" spans="1:16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</row>
    <row r="28" spans="1:16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</row>
    <row r="29" spans="1:16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</row>
    <row r="31" spans="1:16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</row>
    <row r="32" spans="1:16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</row>
    <row r="33" spans="1:16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</row>
    <row r="34" spans="1:16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</row>
    <row r="35" spans="1:16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</row>
    <row r="36" spans="1:16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</row>
    <row r="37" spans="1:16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</row>
    <row r="38" spans="1:16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</row>
    <row r="39" spans="1:16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</row>
    <row r="40" spans="1:16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</row>
    <row r="41" spans="1:16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</row>
    <row r="42" spans="1:16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</row>
    <row r="43" spans="1:16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</row>
    <row r="44" spans="1:16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</row>
    <row r="45" spans="1:16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</row>
    <row r="46" spans="1:16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</row>
    <row r="47" spans="1:16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</row>
    <row r="48" spans="1:16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</row>
    <row r="49" spans="1:16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</row>
    <row r="50" spans="1:16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</row>
    <row r="51" spans="1:16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</row>
    <row r="52" spans="1:16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</row>
    <row r="53" spans="1:16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</row>
    <row r="54" spans="1:16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</row>
    <row r="55" spans="1:16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</row>
    <row r="56" spans="1:16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</row>
    <row r="57" spans="1:16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</row>
    <row r="58" spans="1:16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</row>
    <row r="59" spans="1:16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</row>
    <row r="60" spans="1:16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</row>
    <row r="61" spans="1:16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</row>
    <row r="62" spans="1:16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</row>
    <row r="63" spans="1:16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</row>
    <row r="64" spans="1:16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</row>
    <row r="65" spans="1:16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</row>
    <row r="66" spans="1:16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</row>
    <row r="67" spans="1:16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</row>
    <row r="68" spans="1:16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</row>
    <row r="69" spans="1:16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</row>
    <row r="70" spans="1:16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</row>
    <row r="71" spans="1:16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</row>
    <row r="72" spans="1:16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</row>
    <row r="73" spans="1:16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</row>
    <row r="74" spans="1:16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</row>
    <row r="75" spans="1:16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</row>
    <row r="76" spans="1:16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</row>
    <row r="77" spans="1:16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</row>
    <row r="78" spans="1:16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</row>
    <row r="79" spans="1:16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</row>
    <row r="80" spans="1:16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</row>
    <row r="81" spans="1:16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</row>
    <row r="82" spans="1:16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</row>
    <row r="83" spans="1:16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</row>
    <row r="84" spans="1:16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</row>
    <row r="85" spans="1:16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</row>
    <row r="86" spans="1:16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</row>
    <row r="87" spans="1:16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</row>
    <row r="88" spans="1:16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</row>
    <row r="89" spans="1:16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</row>
    <row r="90" spans="1:16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</row>
    <row r="91" spans="1:16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</row>
    <row r="92" spans="1:16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  <row r="93" spans="1:16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</row>
    <row r="94" spans="1:16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  <row r="95" spans="1:16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</row>
    <row r="96" spans="1:16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  <row r="97" spans="1:16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</row>
    <row r="98" spans="1:16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</row>
    <row r="99" spans="1:16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</row>
    <row r="100" spans="1:16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</row>
    <row r="101" spans="1:16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</row>
    <row r="102" spans="1:16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</row>
    <row r="103" spans="1:16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</row>
    <row r="104" spans="1:16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</row>
    <row r="105" spans="1:16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</row>
    <row r="106" spans="1:16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</row>
    <row r="107" spans="1:16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</row>
    <row r="108" spans="1:16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</row>
    <row r="109" spans="1:16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</row>
    <row r="110" spans="1:16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</row>
    <row r="111" spans="1:16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</row>
    <row r="112" spans="1:16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</row>
    <row r="113" spans="1:16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</row>
    <row r="114" spans="1:16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</row>
    <row r="115" spans="1:16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</row>
    <row r="116" spans="1:16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</row>
    <row r="117" spans="1:16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</row>
    <row r="118" spans="1:16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</row>
    <row r="119" spans="1:16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</row>
    <row r="120" spans="1:16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</row>
    <row r="121" spans="1:16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</row>
    <row r="122" spans="1:16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</row>
    <row r="123" spans="1:16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</row>
    <row r="124" spans="1:16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</row>
    <row r="125" spans="1:16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</row>
    <row r="126" spans="1:16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</row>
    <row r="127" spans="1:16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</row>
    <row r="128" spans="1:16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</row>
    <row r="129" spans="1:16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</row>
    <row r="130" spans="1:16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</row>
    <row r="131" spans="1:16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</row>
    <row r="132" spans="1:16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</row>
    <row r="133" spans="1:16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</row>
    <row r="134" spans="1:16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</row>
    <row r="135" spans="1:16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</row>
    <row r="136" spans="1:16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</row>
    <row r="137" spans="1:16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</row>
    <row r="138" spans="1:16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</row>
    <row r="139" spans="1:16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</row>
    <row r="140" spans="1:16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</row>
    <row r="141" spans="1:16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</row>
    <row r="142" spans="1:16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</row>
    <row r="143" spans="1:16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</row>
    <row r="144" spans="1:16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</row>
    <row r="145" spans="1:16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</row>
    <row r="146" spans="1:16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</row>
    <row r="147" spans="1:16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</row>
    <row r="148" spans="1:16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</row>
    <row r="149" spans="1:16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</row>
    <row r="150" spans="1:16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</row>
    <row r="151" spans="1:16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</row>
    <row r="152" spans="1:16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</row>
    <row r="153" spans="1:16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</row>
    <row r="154" spans="1:16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</row>
    <row r="155" spans="1:16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</row>
    <row r="156" spans="1:16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</row>
    <row r="157" spans="1:16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</row>
    <row r="158" spans="1:16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</row>
    <row r="159" spans="1:16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</row>
    <row r="160" spans="1:16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</row>
    <row r="161" spans="1:16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</row>
    <row r="162" spans="1:16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</row>
    <row r="163" spans="1:16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</row>
    <row r="164" spans="1:16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</row>
    <row r="165" spans="1:16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</row>
    <row r="166" spans="1:16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</row>
    <row r="167" spans="1:16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</row>
    <row r="168" spans="1:16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</row>
    <row r="169" spans="1:16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</row>
    <row r="170" spans="1:16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</row>
    <row r="171" spans="1:16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</row>
    <row r="172" spans="1:16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</row>
    <row r="173" spans="1:16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</row>
    <row r="174" spans="1:16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</row>
    <row r="175" spans="1:16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</row>
    <row r="176" spans="1:16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</row>
    <row r="177" spans="1:16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</row>
    <row r="178" spans="1:16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</row>
    <row r="179" spans="1:16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</row>
    <row r="180" spans="1:16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</row>
    <row r="181" spans="1:16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</row>
    <row r="182" spans="1:16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</row>
    <row r="183" spans="1:16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</row>
    <row r="184" spans="1:16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</row>
    <row r="185" spans="1:16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</row>
    <row r="186" spans="1:16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</row>
    <row r="187" spans="1:16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</row>
    <row r="188" spans="1:16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</row>
    <row r="189" spans="1:16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</row>
    <row r="190" spans="1:16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</row>
    <row r="191" spans="1:16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</row>
    <row r="192" spans="1:16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</row>
    <row r="193" spans="1:16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</row>
    <row r="194" spans="1:16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</row>
    <row r="195" spans="1:16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</row>
    <row r="196" spans="1:16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</row>
    <row r="197" spans="1:16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</row>
    <row r="198" spans="1:16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</row>
    <row r="199" spans="1:16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</row>
    <row r="200" spans="1:16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</row>
    <row r="201" spans="1:16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</row>
    <row r="202" spans="1:16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</row>
    <row r="203" spans="1:16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</row>
    <row r="204" spans="1:16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</row>
    <row r="205" spans="1:16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</row>
    <row r="206" spans="1:16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</row>
    <row r="207" spans="1:16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</row>
    <row r="208" spans="1:16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</row>
    <row r="209" spans="1:16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</row>
    <row r="210" spans="1:16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</row>
    <row r="211" spans="1:16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</row>
    <row r="212" spans="1:16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</row>
    <row r="213" spans="1:16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</row>
    <row r="214" spans="1:16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</row>
    <row r="215" spans="1:16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</row>
    <row r="216" spans="1:16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</row>
    <row r="217" spans="1:16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</row>
    <row r="218" spans="1:16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</row>
    <row r="219" spans="1:16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</row>
    <row r="220" spans="1:16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</row>
    <row r="221" spans="1:16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</row>
    <row r="222" spans="1:16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</row>
    <row r="223" spans="1:16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</row>
    <row r="224" spans="1:16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</row>
    <row r="225" spans="1:16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</row>
    <row r="226" spans="1:16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</row>
    <row r="227" spans="1:16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</row>
    <row r="228" spans="1:16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</row>
    <row r="229" spans="1:16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</row>
    <row r="230" spans="1:16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</row>
    <row r="231" spans="1:16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</row>
    <row r="232" spans="1:16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</row>
    <row r="233" spans="1:16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</row>
    <row r="234" spans="1:16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</row>
    <row r="235" spans="1:16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</row>
    <row r="236" spans="1:16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</row>
    <row r="237" spans="1:16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</row>
    <row r="238" spans="1:16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</row>
    <row r="239" spans="1:16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</row>
    <row r="240" spans="1:16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</row>
    <row r="241" spans="1:16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</row>
    <row r="242" spans="1:16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</row>
    <row r="243" spans="1:16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</row>
    <row r="244" spans="1:16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</row>
    <row r="245" spans="1:16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</row>
    <row r="246" spans="1:16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</row>
    <row r="247" spans="1:16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</row>
    <row r="248" spans="1:16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</row>
    <row r="249" spans="1:16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</row>
    <row r="250" spans="1:16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</row>
    <row r="251" spans="1:16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</row>
    <row r="252" spans="1:16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</row>
    <row r="253" spans="1:16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</row>
    <row r="254" spans="1:16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</row>
    <row r="255" spans="1:16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</row>
    <row r="256" spans="1:16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</row>
    <row r="257" spans="1:16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</row>
    <row r="258" spans="1:16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</row>
    <row r="259" spans="1:16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</row>
    <row r="260" spans="1:16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</row>
    <row r="261" spans="1:16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</row>
    <row r="262" spans="1:16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</row>
    <row r="263" spans="1:16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</row>
    <row r="264" spans="1:16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</row>
    <row r="265" spans="1:16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</row>
    <row r="266" spans="1:16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</row>
    <row r="267" spans="1:16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</row>
    <row r="268" spans="1:16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</row>
    <row r="269" spans="1:16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</row>
    <row r="270" spans="1:16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</row>
    <row r="271" spans="1:16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</row>
    <row r="272" spans="1:16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</row>
    <row r="273" spans="1:16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</row>
    <row r="274" spans="1:16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</row>
    <row r="275" spans="1:16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</row>
    <row r="276" spans="1:16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</row>
    <row r="277" spans="1:16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</row>
    <row r="278" spans="1:16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</row>
    <row r="279" spans="1:16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</row>
    <row r="280" spans="1:16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</row>
    <row r="281" spans="1:16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</row>
    <row r="282" spans="1:16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</row>
    <row r="283" spans="1:16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</row>
    <row r="284" spans="1:16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</row>
    <row r="285" spans="1:16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</row>
    <row r="286" spans="1:16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</row>
    <row r="287" spans="1:16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</row>
    <row r="288" spans="1:16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</row>
    <row r="289" spans="1:16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</row>
    <row r="290" spans="1:16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</row>
    <row r="291" spans="1:16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</row>
    <row r="292" spans="1:16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</row>
    <row r="293" spans="1:16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</row>
    <row r="294" spans="1:16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</row>
    <row r="295" spans="1:16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</row>
    <row r="296" spans="1:16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</row>
    <row r="297" spans="1:16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</row>
    <row r="298" spans="1:16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</row>
    <row r="299" spans="1:16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</row>
    <row r="300" spans="1:16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</row>
    <row r="301" spans="1:16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</row>
    <row r="302" spans="1:16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</row>
    <row r="303" spans="1:16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</row>
    <row r="304" spans="1:16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</row>
    <row r="305" spans="1:16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</row>
    <row r="306" spans="1:16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</row>
    <row r="307" spans="1:16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</row>
    <row r="308" spans="1:16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</row>
    <row r="309" spans="1:16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</row>
    <row r="310" spans="1:16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</row>
    <row r="311" spans="1:16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</row>
    <row r="312" spans="1:16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</row>
    <row r="313" spans="1:16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</row>
    <row r="314" spans="1:16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</row>
    <row r="315" spans="1:16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</row>
    <row r="316" spans="1:16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</row>
    <row r="317" spans="1:16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</row>
    <row r="318" spans="1:16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</row>
    <row r="319" spans="1:16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</row>
    <row r="320" spans="1:16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</row>
    <row r="321" spans="1:16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</row>
    <row r="322" spans="1:16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</row>
    <row r="323" spans="1:16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</row>
    <row r="324" spans="1:16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</row>
    <row r="325" spans="1:16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</row>
    <row r="326" spans="1:16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</row>
    <row r="327" spans="1:16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</row>
    <row r="328" spans="1:16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</row>
    <row r="329" spans="1:16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</row>
    <row r="330" spans="1:16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</row>
    <row r="331" spans="1:16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</row>
    <row r="332" spans="1:16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</row>
    <row r="333" spans="1:16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</row>
    <row r="334" spans="1:16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</row>
    <row r="335" spans="1:16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</row>
    <row r="336" spans="1:16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</row>
    <row r="337" spans="1:16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</row>
    <row r="338" spans="1:16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</row>
    <row r="339" spans="1:16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</row>
    <row r="340" spans="1:16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</row>
    <row r="341" spans="1:16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</row>
    <row r="342" spans="1:16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</row>
    <row r="343" spans="1:16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</row>
    <row r="344" spans="1:16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</row>
    <row r="345" spans="1:16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</row>
    <row r="346" spans="1:16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</row>
    <row r="347" spans="1:16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</row>
    <row r="348" spans="1:16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</row>
    <row r="349" spans="1:16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</row>
    <row r="350" spans="1:16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</row>
    <row r="351" spans="1:16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</row>
    <row r="352" spans="1:16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</row>
    <row r="353" spans="1:16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</row>
    <row r="354" spans="1:16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</row>
    <row r="355" spans="1:16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</row>
    <row r="356" spans="1:16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</row>
    <row r="357" spans="1:16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</row>
    <row r="358" spans="1:16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</row>
    <row r="359" spans="1:16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</row>
    <row r="360" spans="1:16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</row>
    <row r="361" spans="1:16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</row>
    <row r="362" spans="1:16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</row>
    <row r="363" spans="1:16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</row>
    <row r="364" spans="1:16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</row>
    <row r="365" spans="1:16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</row>
    <row r="366" spans="1:16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</row>
    <row r="367" spans="1:16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</row>
    <row r="368" spans="1:16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</row>
    <row r="369" spans="1:16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</row>
    <row r="370" spans="1:16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</row>
    <row r="371" spans="1:16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</row>
    <row r="372" spans="1:16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</row>
    <row r="373" spans="1:16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</row>
    <row r="374" spans="1:16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</row>
    <row r="375" spans="1:16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</row>
    <row r="376" spans="1:16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</row>
    <row r="377" spans="1:16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</row>
    <row r="378" spans="1:16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</row>
    <row r="379" spans="1:16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</row>
    <row r="380" spans="1:16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</row>
    <row r="381" spans="1:16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</row>
    <row r="382" spans="1:16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</row>
    <row r="383" spans="1:16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</row>
    <row r="384" spans="1:16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</row>
    <row r="385" spans="1:16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</row>
    <row r="386" spans="1:16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</row>
    <row r="387" spans="1:16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</row>
    <row r="388" spans="1:16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</row>
    <row r="389" spans="1:16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</row>
    <row r="390" spans="1:16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</row>
    <row r="391" spans="1:16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</row>
    <row r="392" spans="1:16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</row>
    <row r="393" spans="1:16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</row>
    <row r="394" spans="1:16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</row>
    <row r="395" spans="1:16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</row>
    <row r="396" spans="1:16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</row>
    <row r="397" spans="1:16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</row>
    <row r="398" spans="1:16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</row>
    <row r="399" spans="1:16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</row>
    <row r="400" spans="1:16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</row>
    <row r="401" spans="1:16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</row>
    <row r="402" spans="1:16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</row>
    <row r="403" spans="1:16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</row>
    <row r="404" spans="1:16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</row>
    <row r="405" spans="1:16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</row>
    <row r="406" spans="1:16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</row>
    <row r="407" spans="1:16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</row>
    <row r="408" spans="1:16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</row>
    <row r="409" spans="1:16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</row>
    <row r="410" spans="1:16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</row>
    <row r="411" spans="1:16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</row>
    <row r="412" spans="1:16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</row>
    <row r="413" spans="1:16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</row>
    <row r="414" spans="1:16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</row>
    <row r="415" spans="1:16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</row>
    <row r="416" spans="1:16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</row>
    <row r="417" spans="1:16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</row>
    <row r="418" spans="1:16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</row>
    <row r="419" spans="1:16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</row>
    <row r="420" spans="1:16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</row>
    <row r="421" spans="1:16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</row>
    <row r="422" spans="1:16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</row>
    <row r="423" spans="1:16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</row>
    <row r="424" spans="1:16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</row>
    <row r="425" spans="1:16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</row>
    <row r="426" spans="1:16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</row>
    <row r="427" spans="1:16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</row>
    <row r="428" spans="1:16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</row>
    <row r="429" spans="1:16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</row>
    <row r="430" spans="1:16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</row>
    <row r="431" spans="1:16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</row>
    <row r="432" spans="1:16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</row>
  </sheetData>
  <sheetProtection algorithmName="SHA-512" hashValue="2mdz5t+FV45XxIm1SiYLIxoIlXlOwUGL9k8XAwb52WeJc4noUN1iDqe1H5VO86RGq+6YLOVV7kXgVV0CnaSkXw==" saltValue="t5h90YoRREN33dYqeJKfZA==" spinCount="100000" sheet="1" objects="1" scenarios="1"/>
  <mergeCells count="1">
    <mergeCell ref="B7:G7"/>
  </mergeCells>
  <conditionalFormatting sqref="D3">
    <cfRule type="expression" dxfId="12" priority="11">
      <formula>$B$3 &lt;&gt; ""</formula>
    </cfRule>
  </conditionalFormatting>
  <conditionalFormatting sqref="E3">
    <cfRule type="expression" dxfId="11" priority="10">
      <formula>$B$3 &lt;&gt;""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9D43D-D760-4A04-A5EE-67B77FA0773B}">
  <dimension ref="A1:FD437"/>
  <sheetViews>
    <sheetView workbookViewId="0">
      <selection activeCell="B2" sqref="B2"/>
    </sheetView>
  </sheetViews>
  <sheetFormatPr defaultRowHeight="15" x14ac:dyDescent="0.25"/>
  <cols>
    <col min="1" max="1" width="20.5703125" customWidth="1"/>
    <col min="2" max="3" width="14.7109375" customWidth="1"/>
    <col min="4" max="6" width="11.7109375" customWidth="1"/>
    <col min="7" max="7" width="6.7109375" customWidth="1"/>
    <col min="8" max="8" width="12.85546875" customWidth="1"/>
    <col min="9" max="9" width="11.28515625" customWidth="1"/>
    <col min="10" max="10" width="12.5703125" customWidth="1"/>
    <col min="11" max="11" width="1.7109375" hidden="1" customWidth="1"/>
    <col min="12" max="12" width="10.7109375" customWidth="1"/>
    <col min="13" max="27" width="9.140625" hidden="1" customWidth="1"/>
    <col min="28" max="28" width="8.7109375" hidden="1" customWidth="1"/>
  </cols>
  <sheetData>
    <row r="1" spans="1:160" s="17" customFormat="1" ht="39.950000000000003" customHeight="1" x14ac:dyDescent="0.25">
      <c r="A1" s="16"/>
      <c r="B1" s="33" t="s">
        <v>22</v>
      </c>
      <c r="C1" s="34"/>
      <c r="D1" s="34"/>
      <c r="E1" s="34"/>
      <c r="F1" s="34"/>
      <c r="G1" s="34"/>
      <c r="H1" s="34"/>
      <c r="I1" s="34"/>
      <c r="J1" s="34"/>
      <c r="K1" s="35"/>
      <c r="L1" s="35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</row>
    <row r="2" spans="1:160" ht="30" customHeight="1" x14ac:dyDescent="0.25">
      <c r="A2" s="2"/>
      <c r="B2" s="3" t="s">
        <v>23</v>
      </c>
      <c r="C2" s="3" t="s">
        <v>24</v>
      </c>
      <c r="D2" s="3" t="s">
        <v>25</v>
      </c>
      <c r="E2" s="4" t="s">
        <v>1</v>
      </c>
      <c r="F2" s="4" t="s">
        <v>2</v>
      </c>
      <c r="G2" s="5" t="s">
        <v>3</v>
      </c>
      <c r="H2" s="5" t="s">
        <v>4</v>
      </c>
      <c r="I2" s="3" t="s">
        <v>5</v>
      </c>
      <c r="J2" s="6" t="s">
        <v>39</v>
      </c>
      <c r="K2" s="7" t="s">
        <v>6</v>
      </c>
      <c r="L2" s="8" t="s">
        <v>28</v>
      </c>
      <c r="M2" s="9" t="s">
        <v>7</v>
      </c>
      <c r="N2" s="9" t="s">
        <v>8</v>
      </c>
      <c r="O2" s="9" t="s">
        <v>0</v>
      </c>
      <c r="P2" s="9" t="s">
        <v>9</v>
      </c>
      <c r="Q2" s="9" t="s">
        <v>10</v>
      </c>
      <c r="R2" s="9" t="s">
        <v>11</v>
      </c>
      <c r="S2" s="9" t="s">
        <v>12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17</v>
      </c>
      <c r="Y2" s="10" t="s">
        <v>18</v>
      </c>
      <c r="Z2" s="10" t="s">
        <v>19</v>
      </c>
      <c r="AA2" s="10" t="s">
        <v>20</v>
      </c>
      <c r="AB2" s="11" t="s">
        <v>21</v>
      </c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s="17" customFormat="1" ht="24.95" customHeight="1" x14ac:dyDescent="0.25">
      <c r="A3" s="29" t="s">
        <v>26</v>
      </c>
      <c r="B3" s="37"/>
      <c r="C3" s="37"/>
      <c r="D3" s="25"/>
      <c r="E3" s="38"/>
      <c r="F3" s="38"/>
      <c r="G3" s="28"/>
      <c r="H3" s="25"/>
      <c r="I3" s="26" t="str">
        <f>IF($D$3="","",$AA$3*$AB$3)</f>
        <v/>
      </c>
      <c r="J3" s="43" t="str">
        <f>IF($B$3="","",_xlfn.IFS( H3 ="LEC", 750*G3, OR(H3="LAB", H3 = "STU"), 2250*G3))</f>
        <v/>
      </c>
      <c r="K3" s="45" t="str">
        <f>IF($B$3="","",SUM($I$3, $I$4))</f>
        <v/>
      </c>
      <c r="L3" s="46" t="str">
        <f>IF($B$3="","",$K$3-$J$3)</f>
        <v/>
      </c>
      <c r="M3" s="13" t="str">
        <f>IF(ISNUMBER(SEARCH("Sun", D3)), 1, "")</f>
        <v/>
      </c>
      <c r="N3" s="13" t="str">
        <f>IF(ISNUMBER(SEARCH("M", D3)), 2, "")</f>
        <v/>
      </c>
      <c r="O3" s="13" t="str">
        <f>IF(ISNUMBER(SEARCH("T", D3)), 3, "")</f>
        <v/>
      </c>
      <c r="P3" s="13" t="str">
        <f>IF(ISNUMBER(SEARCH("W", D3)), 4, "")</f>
        <v/>
      </c>
      <c r="Q3" s="13" t="str">
        <f>IF(ISNUMBER(SEARCH("R", D3)), 5, "")</f>
        <v/>
      </c>
      <c r="R3" s="13" t="str">
        <f>IF(ISNUMBER(SEARCH("F", D3)), 6, "")</f>
        <v/>
      </c>
      <c r="S3" s="13" t="str">
        <f>IF(ISNUMBER(SEARCH("Sa", D3)), 7, "")</f>
        <v/>
      </c>
      <c r="T3" s="14" t="e">
        <f ca="1">SUMPRODUCT(--(WEEKDAY(ROW(INDIRECT(B3&amp;":"&amp;C3)))=M3))</f>
        <v>#REF!</v>
      </c>
      <c r="U3" s="14" t="e">
        <f ca="1">SUMPRODUCT(--(WEEKDAY(ROW(INDIRECT(B3&amp;":"&amp;C3)))=N3))</f>
        <v>#REF!</v>
      </c>
      <c r="V3" s="14" t="e">
        <f ca="1">SUMPRODUCT(--(WEEKDAY(ROW(INDIRECT(B3&amp;":"&amp;C3)))=O3))</f>
        <v>#REF!</v>
      </c>
      <c r="W3" s="14" t="e">
        <f ca="1">SUMPRODUCT(--(WEEKDAY(ROW(INDIRECT(B3&amp;":"&amp;C3)))=P3))</f>
        <v>#REF!</v>
      </c>
      <c r="X3" s="14" t="e">
        <f ca="1">SUMPRODUCT(--(WEEKDAY(ROW(INDIRECT(B3&amp;":"&amp;C3)))=Q3))</f>
        <v>#REF!</v>
      </c>
      <c r="Y3" s="14" t="e">
        <f ca="1">SUMPRODUCT(--(WEEKDAY(ROW(INDIRECT(B3&amp;":"&amp;C3)))=R3))</f>
        <v>#REF!</v>
      </c>
      <c r="Z3" s="14" t="e">
        <f ca="1">SUMPRODUCT(--(WEEKDAY(ROW(INDIRECT(B3&amp;":"&amp;C3)))=S3))</f>
        <v>#REF!</v>
      </c>
      <c r="AA3" s="14" t="e">
        <f ca="1">SUM(T3:Z3)</f>
        <v>#REF!</v>
      </c>
      <c r="AB3" s="15">
        <f>($F$3-$E$3)*24*60</f>
        <v>0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</row>
    <row r="4" spans="1:160" s="17" customFormat="1" ht="24.95" customHeight="1" thickBot="1" x14ac:dyDescent="0.3">
      <c r="A4" s="29" t="s">
        <v>27</v>
      </c>
      <c r="B4" s="23" t="str">
        <f>IF($D$4="","",$B$3)</f>
        <v/>
      </c>
      <c r="C4" s="23" t="str">
        <f>IF($D$4="","",$C$3)</f>
        <v/>
      </c>
      <c r="D4" s="25"/>
      <c r="E4" s="27"/>
      <c r="F4" s="27"/>
      <c r="G4" s="24" t="str">
        <f>IF($D$4="","",G3)</f>
        <v/>
      </c>
      <c r="H4" s="23" t="str">
        <f>IF($D$4="","",H3)</f>
        <v/>
      </c>
      <c r="I4" s="26" t="str">
        <f>IF($D$4="","",$AA$4*$AB$4)</f>
        <v/>
      </c>
      <c r="J4" s="44"/>
      <c r="K4" s="44"/>
      <c r="L4" s="47"/>
      <c r="M4" s="18" t="str">
        <f>IF(ISNUMBER(SEARCH("Sun", D4)), 1, "")</f>
        <v/>
      </c>
      <c r="N4" s="18" t="str">
        <f>IF(ISNUMBER(SEARCH("M", D4)), 2, "")</f>
        <v/>
      </c>
      <c r="O4" s="18" t="str">
        <f>IF(ISNUMBER(SEARCH("T", D4)), 3, "")</f>
        <v/>
      </c>
      <c r="P4" s="18" t="str">
        <f>IF(ISNUMBER(SEARCH("W", D4)), 4, "")</f>
        <v/>
      </c>
      <c r="Q4" s="18" t="str">
        <f>IF(ISNUMBER(SEARCH("R", D4)), 5, "")</f>
        <v/>
      </c>
      <c r="R4" s="18" t="str">
        <f>IF(ISNUMBER(SEARCH("F", D4)), 6, "")</f>
        <v/>
      </c>
      <c r="S4" s="18" t="str">
        <f>_xlfn.IFS(ISNUMBER(SEARCH("SSun", D4)), 7, AND(ISNUMBER(SEARCH("Sun", D4)), NOT(ISNUMBER(SEARCH("SSun", D4)))), "", ISNUMBER(SEARCH("S", D4)), 7, NOT(ISNUMBER(SEARCH("S", D4))), "")</f>
        <v/>
      </c>
      <c r="T4" s="18" t="e">
        <f ca="1">SUMPRODUCT(--(WEEKDAY(ROW(INDIRECT(B4&amp;":"&amp;C4)))=M4))</f>
        <v>#REF!</v>
      </c>
      <c r="U4" s="18" t="e">
        <f ca="1">SUMPRODUCT(--(WEEKDAY(ROW(INDIRECT(B4&amp;":"&amp;C4)))=N4))</f>
        <v>#REF!</v>
      </c>
      <c r="V4" s="18" t="e">
        <f ca="1">SUMPRODUCT(--(WEEKDAY(ROW(INDIRECT(B4&amp;":"&amp;C4)))=O4))</f>
        <v>#REF!</v>
      </c>
      <c r="W4" s="18" t="e">
        <f ca="1">SUMPRODUCT(--(WEEKDAY(ROW(INDIRECT(B4&amp;":"&amp;C4)))=P4))</f>
        <v>#REF!</v>
      </c>
      <c r="X4" s="18" t="e">
        <f ca="1">SUMPRODUCT(--(WEEKDAY(ROW(INDIRECT(B4&amp;":"&amp;C4)))=Q4))</f>
        <v>#REF!</v>
      </c>
      <c r="Y4" s="18" t="e">
        <f ca="1">SUMPRODUCT(--(WEEKDAY(ROW(INDIRECT(B4&amp;":"&amp;C4)))=R4))</f>
        <v>#REF!</v>
      </c>
      <c r="Z4" s="18" t="e">
        <f ca="1">SUMPRODUCT(--(WEEKDAY(ROW(INDIRECT(B4&amp;":"&amp;C4)))=S4))</f>
        <v>#REF!</v>
      </c>
      <c r="AA4" s="18" t="e">
        <f ca="1">SUM(T4:Z4)</f>
        <v>#REF!</v>
      </c>
      <c r="AB4" s="19" t="str">
        <f>IF($D$4="","",($F$4-$E$4)*24*60)</f>
        <v/>
      </c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</row>
    <row r="5" spans="1:160" ht="40.5" customHeight="1" x14ac:dyDescent="0.25">
      <c r="A5" s="1"/>
      <c r="B5" s="36" t="s">
        <v>40</v>
      </c>
      <c r="C5" s="20"/>
      <c r="D5" s="20"/>
      <c r="E5" s="20"/>
      <c r="F5" s="21"/>
      <c r="G5" s="21"/>
      <c r="H5" s="21"/>
      <c r="I5" s="21"/>
      <c r="J5" s="1"/>
      <c r="K5" s="1"/>
      <c r="L5" s="2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x14ac:dyDescent="0.25">
      <c r="A6" s="1"/>
      <c r="B6" s="1" t="s">
        <v>37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x14ac:dyDescent="0.25">
      <c r="A7" s="1"/>
      <c r="B7" s="1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x14ac:dyDescent="0.25">
      <c r="A8" s="1"/>
      <c r="B8" s="1" t="s">
        <v>36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</row>
    <row r="9" spans="1:160" x14ac:dyDescent="0.25">
      <c r="A9" s="1"/>
      <c r="B9" s="1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</row>
    <row r="10" spans="1:160" x14ac:dyDescent="0.25">
      <c r="A10" s="1"/>
      <c r="B10" s="1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</row>
    <row r="11" spans="1:160" x14ac:dyDescent="0.25">
      <c r="A11" s="1"/>
      <c r="B11" s="1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</row>
    <row r="12" spans="1:160" x14ac:dyDescent="0.25">
      <c r="A12" s="1"/>
      <c r="B12" s="1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</row>
    <row r="13" spans="1:160" x14ac:dyDescent="0.25">
      <c r="A13" s="1"/>
      <c r="B13" s="1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</row>
    <row r="14" spans="1:160" x14ac:dyDescent="0.25">
      <c r="A14" s="1"/>
      <c r="B14" s="1" t="s">
        <v>42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</row>
    <row r="15" spans="1:16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</row>
    <row r="16" spans="1:16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</row>
    <row r="17" spans="1:16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</row>
    <row r="18" spans="1:16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</row>
    <row r="19" spans="1:16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</row>
    <row r="20" spans="1:16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</row>
    <row r="21" spans="1:16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</row>
    <row r="22" spans="1:16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</row>
    <row r="24" spans="1:16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</row>
    <row r="25" spans="1:16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</row>
    <row r="26" spans="1:16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</row>
    <row r="27" spans="1:16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</row>
    <row r="28" spans="1:16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</row>
    <row r="29" spans="1:16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</row>
    <row r="31" spans="1:16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</row>
    <row r="32" spans="1:16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</row>
    <row r="33" spans="1:16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</row>
    <row r="34" spans="1:16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</row>
    <row r="35" spans="1:16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</row>
    <row r="36" spans="1:16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</row>
    <row r="37" spans="1:16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</row>
    <row r="38" spans="1:16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</row>
    <row r="39" spans="1:16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</row>
    <row r="40" spans="1:16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</row>
    <row r="41" spans="1:16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</row>
    <row r="42" spans="1:16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</row>
    <row r="43" spans="1:16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</row>
    <row r="44" spans="1:16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</row>
    <row r="45" spans="1:16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</row>
    <row r="46" spans="1:16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</row>
    <row r="47" spans="1:16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</row>
    <row r="48" spans="1:16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</row>
    <row r="49" spans="1:16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</row>
    <row r="50" spans="1:16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</row>
    <row r="51" spans="1:16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</row>
    <row r="52" spans="1:16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</row>
    <row r="53" spans="1:16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</row>
    <row r="54" spans="1:16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</row>
    <row r="55" spans="1:16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</row>
    <row r="56" spans="1:16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</row>
    <row r="57" spans="1:16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</row>
    <row r="58" spans="1:16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</row>
    <row r="59" spans="1:16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</row>
    <row r="60" spans="1:16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</row>
    <row r="61" spans="1:16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</row>
    <row r="62" spans="1:16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</row>
    <row r="63" spans="1:16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</row>
    <row r="64" spans="1:16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</row>
    <row r="65" spans="1:16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</row>
    <row r="66" spans="1:16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</row>
    <row r="67" spans="1:16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</row>
    <row r="68" spans="1:16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</row>
    <row r="69" spans="1:16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</row>
    <row r="70" spans="1:16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</row>
    <row r="71" spans="1:16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</row>
    <row r="72" spans="1:16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</row>
    <row r="73" spans="1:16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</row>
    <row r="74" spans="1:16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</row>
    <row r="75" spans="1:16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</row>
    <row r="76" spans="1:16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</row>
    <row r="77" spans="1:16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</row>
    <row r="78" spans="1:16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</row>
    <row r="79" spans="1:16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</row>
    <row r="80" spans="1:16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</row>
    <row r="81" spans="1:16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</row>
    <row r="82" spans="1:16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</row>
    <row r="83" spans="1:16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</row>
    <row r="84" spans="1:16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</row>
    <row r="85" spans="1:16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</row>
    <row r="86" spans="1:16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</row>
    <row r="87" spans="1:16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</row>
    <row r="88" spans="1:16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</row>
    <row r="89" spans="1:16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</row>
    <row r="90" spans="1:16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</row>
    <row r="91" spans="1:16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</row>
    <row r="92" spans="1:16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  <row r="93" spans="1:16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</row>
    <row r="94" spans="1:16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  <row r="95" spans="1:16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</row>
    <row r="96" spans="1:16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  <row r="97" spans="1:16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</row>
    <row r="98" spans="1:16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</row>
    <row r="99" spans="1:16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</row>
    <row r="100" spans="1:16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</row>
    <row r="101" spans="1:16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</row>
    <row r="102" spans="1:16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</row>
    <row r="103" spans="1:16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</row>
    <row r="104" spans="1:16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</row>
    <row r="105" spans="1:16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</row>
    <row r="106" spans="1:16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</row>
    <row r="107" spans="1:16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</row>
    <row r="108" spans="1:16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</row>
    <row r="109" spans="1:16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</row>
    <row r="110" spans="1:16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</row>
    <row r="111" spans="1:16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</row>
    <row r="112" spans="1:16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</row>
    <row r="113" spans="1:16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</row>
    <row r="114" spans="1:16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</row>
    <row r="115" spans="1:16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</row>
    <row r="116" spans="1:16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</row>
    <row r="117" spans="1:16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</row>
    <row r="118" spans="1:16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</row>
    <row r="119" spans="1:16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</row>
    <row r="120" spans="1:16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</row>
    <row r="121" spans="1:16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</row>
    <row r="122" spans="1:16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</row>
    <row r="123" spans="1:16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</row>
    <row r="124" spans="1:16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</row>
    <row r="125" spans="1:16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</row>
    <row r="126" spans="1:16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</row>
    <row r="127" spans="1:16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</row>
    <row r="128" spans="1:16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</row>
    <row r="129" spans="1:16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</row>
    <row r="130" spans="1:16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</row>
    <row r="131" spans="1:16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</row>
    <row r="132" spans="1:16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</row>
    <row r="133" spans="1:16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</row>
    <row r="134" spans="1:16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</row>
    <row r="135" spans="1:16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</row>
    <row r="136" spans="1:16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</row>
    <row r="137" spans="1:16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</row>
    <row r="138" spans="1:16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</row>
    <row r="139" spans="1:16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</row>
    <row r="140" spans="1:16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</row>
    <row r="141" spans="1:16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</row>
    <row r="142" spans="1:16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</row>
    <row r="143" spans="1:16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</row>
    <row r="144" spans="1:16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</row>
    <row r="145" spans="1:16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</row>
    <row r="146" spans="1:16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</row>
    <row r="147" spans="1:16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</row>
    <row r="148" spans="1:16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</row>
    <row r="149" spans="1:16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</row>
    <row r="150" spans="1:16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</row>
    <row r="151" spans="1:16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</row>
    <row r="152" spans="1:16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</row>
    <row r="153" spans="1:16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</row>
    <row r="154" spans="1:16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</row>
    <row r="155" spans="1:16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</row>
    <row r="156" spans="1:16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</row>
    <row r="157" spans="1:16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</row>
    <row r="158" spans="1:16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</row>
    <row r="159" spans="1:16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</row>
    <row r="160" spans="1:16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</row>
    <row r="161" spans="1:16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</row>
    <row r="162" spans="1:16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</row>
    <row r="163" spans="1:16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</row>
    <row r="164" spans="1:16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</row>
    <row r="165" spans="1:16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</row>
    <row r="166" spans="1:16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</row>
    <row r="167" spans="1:16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</row>
    <row r="168" spans="1:16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</row>
    <row r="169" spans="1:16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</row>
    <row r="170" spans="1:16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</row>
    <row r="171" spans="1:16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</row>
    <row r="172" spans="1:16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</row>
    <row r="173" spans="1:16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</row>
    <row r="174" spans="1:16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</row>
    <row r="175" spans="1:16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</row>
    <row r="176" spans="1:16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</row>
    <row r="177" spans="1:16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</row>
    <row r="178" spans="1:16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</row>
    <row r="179" spans="1:16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</row>
    <row r="180" spans="1:16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</row>
    <row r="181" spans="1:16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</row>
    <row r="182" spans="1:16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</row>
    <row r="183" spans="1:16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</row>
    <row r="184" spans="1:16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</row>
    <row r="185" spans="1:16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</row>
    <row r="186" spans="1:16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</row>
    <row r="187" spans="1:16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</row>
    <row r="188" spans="1:16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</row>
    <row r="189" spans="1:16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</row>
    <row r="190" spans="1:16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</row>
    <row r="191" spans="1:16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</row>
    <row r="192" spans="1:16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</row>
    <row r="193" spans="1:16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</row>
    <row r="194" spans="1:16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</row>
    <row r="195" spans="1:16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</row>
    <row r="196" spans="1:16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</row>
    <row r="197" spans="1:16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</row>
    <row r="198" spans="1:16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</row>
    <row r="199" spans="1:16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</row>
    <row r="200" spans="1:16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</row>
    <row r="201" spans="1:16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</row>
    <row r="202" spans="1:16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</row>
    <row r="203" spans="1:16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</row>
    <row r="204" spans="1:16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</row>
    <row r="205" spans="1:16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</row>
    <row r="206" spans="1:16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</row>
    <row r="207" spans="1:16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</row>
    <row r="208" spans="1:16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</row>
    <row r="209" spans="1:16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</row>
    <row r="210" spans="1:16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</row>
    <row r="211" spans="1:16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</row>
    <row r="212" spans="1:16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</row>
    <row r="213" spans="1:16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</row>
    <row r="214" spans="1:16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</row>
    <row r="215" spans="1:16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</row>
    <row r="216" spans="1:16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</row>
    <row r="217" spans="1:16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</row>
    <row r="218" spans="1:16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</row>
    <row r="219" spans="1:16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</row>
    <row r="220" spans="1:16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</row>
    <row r="221" spans="1:16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</row>
    <row r="222" spans="1:16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</row>
    <row r="223" spans="1:16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</row>
    <row r="224" spans="1:16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</row>
    <row r="225" spans="1:16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</row>
    <row r="226" spans="1:16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</row>
    <row r="227" spans="1:16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</row>
    <row r="228" spans="1:16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</row>
    <row r="229" spans="1:16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</row>
    <row r="230" spans="1:16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</row>
    <row r="231" spans="1:16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</row>
    <row r="232" spans="1:16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</row>
    <row r="233" spans="1:16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</row>
    <row r="234" spans="1:16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</row>
    <row r="235" spans="1:16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</row>
    <row r="236" spans="1:16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</row>
    <row r="237" spans="1:16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</row>
    <row r="238" spans="1:16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</row>
    <row r="239" spans="1:16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</row>
    <row r="240" spans="1:16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</row>
    <row r="241" spans="1:16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</row>
    <row r="242" spans="1:16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</row>
    <row r="243" spans="1:16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</row>
    <row r="244" spans="1:16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</row>
    <row r="245" spans="1:16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</row>
    <row r="246" spans="1:16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</row>
    <row r="247" spans="1:16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</row>
    <row r="248" spans="1:16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</row>
    <row r="249" spans="1:16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</row>
    <row r="250" spans="1:16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</row>
    <row r="251" spans="1:16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</row>
    <row r="252" spans="1:16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</row>
    <row r="253" spans="1:16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</row>
    <row r="254" spans="1:16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</row>
    <row r="255" spans="1:16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</row>
    <row r="256" spans="1:16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</row>
    <row r="257" spans="1:16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</row>
    <row r="258" spans="1:16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</row>
    <row r="259" spans="1:16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</row>
    <row r="260" spans="1:16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</row>
    <row r="261" spans="1:16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</row>
    <row r="262" spans="1:16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</row>
    <row r="263" spans="1:16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</row>
    <row r="264" spans="1:16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</row>
    <row r="265" spans="1:16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</row>
    <row r="266" spans="1:16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</row>
    <row r="267" spans="1:16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</row>
    <row r="268" spans="1:16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</row>
    <row r="269" spans="1:16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</row>
    <row r="270" spans="1:16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</row>
    <row r="271" spans="1:16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</row>
    <row r="272" spans="1:16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</row>
    <row r="273" spans="1:16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</row>
    <row r="274" spans="1:16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</row>
    <row r="275" spans="1:16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</row>
    <row r="276" spans="1:16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</row>
    <row r="277" spans="1:16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</row>
    <row r="278" spans="1:16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</row>
    <row r="279" spans="1:16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</row>
    <row r="280" spans="1:16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</row>
    <row r="281" spans="1:16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</row>
    <row r="282" spans="1:16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</row>
    <row r="283" spans="1:16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</row>
    <row r="284" spans="1:16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</row>
    <row r="285" spans="1:16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</row>
    <row r="286" spans="1:16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</row>
    <row r="287" spans="1:16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</row>
    <row r="288" spans="1:16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</row>
    <row r="289" spans="1:16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</row>
    <row r="290" spans="1:16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</row>
    <row r="291" spans="1:16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</row>
    <row r="292" spans="1:16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</row>
    <row r="293" spans="1:16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</row>
    <row r="294" spans="1:16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</row>
    <row r="295" spans="1:16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</row>
    <row r="296" spans="1:16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</row>
    <row r="297" spans="1:16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</row>
    <row r="298" spans="1:16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</row>
    <row r="299" spans="1:16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</row>
    <row r="300" spans="1:16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</row>
    <row r="301" spans="1:16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</row>
    <row r="302" spans="1:16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</row>
    <row r="303" spans="1:16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</row>
    <row r="304" spans="1:16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</row>
    <row r="305" spans="1:16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</row>
    <row r="306" spans="1:16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</row>
    <row r="307" spans="1:16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</row>
    <row r="308" spans="1:16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</row>
    <row r="309" spans="1:16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</row>
    <row r="310" spans="1:16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</row>
    <row r="311" spans="1:16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</row>
    <row r="312" spans="1:16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</row>
    <row r="313" spans="1:16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</row>
    <row r="314" spans="1:16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</row>
    <row r="315" spans="1:16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</row>
    <row r="316" spans="1:16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</row>
    <row r="317" spans="1:16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</row>
    <row r="318" spans="1:16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</row>
    <row r="319" spans="1:16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</row>
    <row r="320" spans="1:16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</row>
    <row r="321" spans="1:16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</row>
    <row r="322" spans="1:16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</row>
    <row r="323" spans="1:16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</row>
    <row r="324" spans="1:16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</row>
    <row r="325" spans="1:16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</row>
    <row r="326" spans="1:16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</row>
    <row r="327" spans="1:16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</row>
    <row r="328" spans="1:16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</row>
    <row r="329" spans="1:16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</row>
    <row r="330" spans="1:16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</row>
    <row r="331" spans="1:16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</row>
    <row r="332" spans="1:16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</row>
    <row r="333" spans="1:16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</row>
    <row r="334" spans="1:16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</row>
    <row r="335" spans="1:16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</row>
    <row r="336" spans="1:16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</row>
    <row r="337" spans="1:16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</row>
    <row r="338" spans="1:16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</row>
    <row r="339" spans="1:16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</row>
    <row r="340" spans="1:16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</row>
    <row r="341" spans="1:16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</row>
    <row r="342" spans="1:16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</row>
    <row r="343" spans="1:16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</row>
    <row r="344" spans="1:16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</row>
    <row r="345" spans="1:16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</row>
    <row r="346" spans="1:16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</row>
    <row r="347" spans="1:16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</row>
    <row r="348" spans="1:16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</row>
    <row r="349" spans="1:16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</row>
    <row r="350" spans="1:16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</row>
    <row r="351" spans="1:16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</row>
    <row r="352" spans="1:16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</row>
    <row r="353" spans="1:16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</row>
    <row r="354" spans="1:16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</row>
    <row r="355" spans="1:16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</row>
    <row r="356" spans="1:16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</row>
    <row r="357" spans="1:16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</row>
    <row r="358" spans="1:16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</row>
    <row r="359" spans="1:16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</row>
    <row r="360" spans="1:16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</row>
    <row r="361" spans="1:16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</row>
    <row r="362" spans="1:16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</row>
    <row r="363" spans="1:16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</row>
    <row r="364" spans="1:16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</row>
    <row r="365" spans="1:16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</row>
    <row r="366" spans="1:16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</row>
    <row r="367" spans="1:16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</row>
    <row r="368" spans="1:16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</row>
    <row r="369" spans="1:16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</row>
    <row r="370" spans="1:16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</row>
    <row r="371" spans="1:16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</row>
    <row r="372" spans="1:16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</row>
    <row r="373" spans="1:16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</row>
    <row r="374" spans="1:16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</row>
    <row r="375" spans="1:16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</row>
    <row r="376" spans="1:16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</row>
    <row r="377" spans="1:16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</row>
    <row r="378" spans="1:16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</row>
    <row r="379" spans="1:16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</row>
    <row r="380" spans="1:16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</row>
    <row r="381" spans="1:16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</row>
    <row r="382" spans="1:16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</row>
    <row r="383" spans="1:16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</row>
    <row r="384" spans="1:16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</row>
    <row r="385" spans="1:16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</row>
    <row r="386" spans="1:16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</row>
    <row r="387" spans="1:16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</row>
    <row r="388" spans="1:16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</row>
    <row r="389" spans="1:16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</row>
    <row r="390" spans="1:16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</row>
    <row r="391" spans="1:16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</row>
    <row r="392" spans="1:16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</row>
    <row r="393" spans="1:16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</row>
    <row r="394" spans="1:16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</row>
    <row r="395" spans="1:16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</row>
    <row r="396" spans="1:16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</row>
    <row r="397" spans="1:16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</row>
    <row r="398" spans="1:16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</row>
    <row r="399" spans="1:16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</row>
    <row r="400" spans="1:16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</row>
    <row r="401" spans="1:16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</row>
    <row r="402" spans="1:16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</row>
    <row r="403" spans="1:16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</row>
    <row r="404" spans="1:16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</row>
    <row r="405" spans="1:16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</row>
    <row r="406" spans="1:16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</row>
    <row r="407" spans="1:16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</row>
    <row r="408" spans="1:16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</row>
    <row r="409" spans="1:16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</row>
    <row r="410" spans="1:16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</row>
    <row r="411" spans="1:16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</row>
    <row r="412" spans="1:16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</row>
    <row r="413" spans="1:16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</row>
    <row r="414" spans="1:16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</row>
    <row r="415" spans="1:16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</row>
    <row r="416" spans="1:16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</row>
    <row r="417" spans="1:16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</row>
    <row r="418" spans="1:16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</row>
    <row r="419" spans="1:16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</row>
    <row r="420" spans="1:16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</row>
    <row r="421" spans="1:16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</row>
    <row r="422" spans="1:16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</row>
    <row r="423" spans="1:16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</row>
    <row r="424" spans="1:16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</row>
    <row r="425" spans="1:16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</row>
    <row r="426" spans="1:16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</row>
    <row r="427" spans="1:16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</row>
    <row r="428" spans="1:16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</row>
    <row r="429" spans="1:16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</row>
    <row r="430" spans="1:16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</row>
    <row r="431" spans="1:16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</row>
    <row r="432" spans="1:16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</row>
    <row r="433" spans="1:16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</row>
    <row r="434" spans="1:16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</row>
    <row r="435" spans="1:16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</row>
    <row r="436" spans="1:16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</row>
    <row r="437" spans="1:16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</row>
  </sheetData>
  <sheetProtection algorithmName="SHA-512" hashValue="kwxW9Gc6i2oZ3XHZRhHpt5Wc4vC4yNCu+bGSTrMRD/U8L7XDAvkleuruyuw+jRHbR792R2H3/oc5eKr+dM3o+Q==" saltValue="naNHrBzz0UEBOLj8B3NUEg==" spinCount="100000" sheet="1" objects="1" scenarios="1"/>
  <mergeCells count="3">
    <mergeCell ref="J3:J4"/>
    <mergeCell ref="K3:K4"/>
    <mergeCell ref="L3:L4"/>
  </mergeCells>
  <conditionalFormatting sqref="K3:L3">
    <cfRule type="expression" dxfId="10" priority="14">
      <formula>$AA$1&lt;$Y$1</formula>
    </cfRule>
  </conditionalFormatting>
  <conditionalFormatting sqref="AB4">
    <cfRule type="expression" dxfId="9" priority="12">
      <formula>$D$4 = ""</formula>
    </cfRule>
  </conditionalFormatting>
  <conditionalFormatting sqref="B4">
    <cfRule type="expression" dxfId="8" priority="9">
      <formula>$D$4&lt;&gt;""</formula>
    </cfRule>
  </conditionalFormatting>
  <conditionalFormatting sqref="C4">
    <cfRule type="expression" dxfId="7" priority="8">
      <formula>$D$4&lt;&gt;""</formula>
    </cfRule>
  </conditionalFormatting>
  <conditionalFormatting sqref="H4">
    <cfRule type="expression" dxfId="6" priority="7">
      <formula>$D$4 &lt;&gt; ""</formula>
    </cfRule>
  </conditionalFormatting>
  <conditionalFormatting sqref="I3">
    <cfRule type="expression" dxfId="5" priority="6">
      <formula>$D$3 &lt;&gt; ""</formula>
    </cfRule>
  </conditionalFormatting>
  <conditionalFormatting sqref="I4">
    <cfRule type="expression" dxfId="4" priority="5">
      <formula>$D$4 &lt;&gt; ""</formula>
    </cfRule>
  </conditionalFormatting>
  <conditionalFormatting sqref="J3:J4">
    <cfRule type="expression" dxfId="3" priority="4">
      <formula>$D$3 &lt;&gt; ""</formula>
    </cfRule>
  </conditionalFormatting>
  <conditionalFormatting sqref="K3:K4">
    <cfRule type="expression" dxfId="2" priority="3">
      <formula>$D$3 &lt;&gt; ""</formula>
    </cfRule>
  </conditionalFormatting>
  <conditionalFormatting sqref="L3:L4">
    <cfRule type="expression" dxfId="1" priority="2">
      <formula>$D$3 &lt;&gt; ""</formula>
    </cfRule>
  </conditionalFormatting>
  <conditionalFormatting sqref="G4">
    <cfRule type="expression" dxfId="0" priority="1">
      <formula>$D$4 &lt;&gt; 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Dynamically Dated</vt:lpstr>
      <vt:lpstr>Contact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Hieu Tran</dc:creator>
  <cp:lastModifiedBy>Marilyn E McDonald</cp:lastModifiedBy>
  <dcterms:created xsi:type="dcterms:W3CDTF">2023-02-14T21:30:50Z</dcterms:created>
  <dcterms:modified xsi:type="dcterms:W3CDTF">2023-02-15T23:46:38Z</dcterms:modified>
</cp:coreProperties>
</file>