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rm52\Desktop\Bills Desktop\Rates\"/>
    </mc:Choice>
  </mc:AlternateContent>
  <bookViews>
    <workbookView xWindow="0" yWindow="0" windowWidth="24000" windowHeight="9000"/>
  </bookViews>
  <sheets>
    <sheet name="Sheet1" sheetId="1" r:id="rId1"/>
    <sheet name="Sheet2" sheetId="2" r:id="rId2"/>
  </sheets>
  <definedNames>
    <definedName name="ValidVehicles">Sheet1!$E$15:$E$38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K5" i="1"/>
  <c r="I10" i="1" l="1"/>
  <c r="M10" i="1" l="1"/>
  <c r="G10" i="1"/>
  <c r="K10" i="1" s="1"/>
  <c r="N10" i="1" s="1"/>
  <c r="I5" i="1" l="1"/>
  <c r="G5" i="1" l="1"/>
  <c r="N5" i="1" s="1"/>
</calcChain>
</file>

<file path=xl/sharedStrings.xml><?xml version="1.0" encoding="utf-8"?>
<sst xmlns="http://schemas.openxmlformats.org/spreadsheetml/2006/main" count="65" uniqueCount="50">
  <si>
    <t>Vehicle Type</t>
  </si>
  <si>
    <t>Daily Rate</t>
  </si>
  <si>
    <t>Mileage</t>
  </si>
  <si>
    <t>Over Time</t>
  </si>
  <si>
    <t>Estimate</t>
  </si>
  <si>
    <t>Days</t>
  </si>
  <si>
    <t>Miles</t>
  </si>
  <si>
    <t>Budget Sedan Compact</t>
  </si>
  <si>
    <t>Budget Sedan Full Size</t>
  </si>
  <si>
    <t>Budget Minivan</t>
  </si>
  <si>
    <t>Budget SUV Standard</t>
  </si>
  <si>
    <t>Budget SUV Large</t>
  </si>
  <si>
    <t>Enterprise Sedan Compact</t>
  </si>
  <si>
    <t>Enterprise Sedan Full Size</t>
  </si>
  <si>
    <t>Enterprise Luxury</t>
  </si>
  <si>
    <t>Enterprise Minivan</t>
  </si>
  <si>
    <t>Enterprise SUV Standard</t>
  </si>
  <si>
    <t>Enterprise SUV Large</t>
  </si>
  <si>
    <t>Enterprise Standard Truck</t>
  </si>
  <si>
    <t>Enterprise 1/2 ton Truck</t>
  </si>
  <si>
    <t>Enterprise Passenger Van</t>
  </si>
  <si>
    <t>Budget SUV Small</t>
  </si>
  <si>
    <t>Budget Passenger Van</t>
  </si>
  <si>
    <t>Enterprise Sedan Standard</t>
  </si>
  <si>
    <t>200/Day mileage, 1400/Week mileage</t>
  </si>
  <si>
    <t>150 Miles per Day/1050 Miles per week free, .25 per mile thereafter</t>
  </si>
  <si>
    <t>Free Miles</t>
  </si>
  <si>
    <t>NAU Fleet Sedan (seats 5)</t>
  </si>
  <si>
    <t>NAU Fleet Minivan (Seats 7)</t>
  </si>
  <si>
    <t>NAU Fleet Tahoe/Suburban (Seats 7-8)</t>
  </si>
  <si>
    <t>NAU Fleet 12 Passenger Van</t>
  </si>
  <si>
    <t>NAU Fleet Charter Bus (Seats 48)</t>
  </si>
  <si>
    <t>Taxes</t>
  </si>
  <si>
    <t>Airport Tax</t>
  </si>
  <si>
    <t>Airport pick up</t>
  </si>
  <si>
    <t>Yes</t>
  </si>
  <si>
    <t>No</t>
  </si>
  <si>
    <t>Handling fee</t>
  </si>
  <si>
    <t>NAU Crossover/SUV AWD (Seats 7)</t>
  </si>
  <si>
    <t>Est MPG</t>
  </si>
  <si>
    <t>Est Price Per Gallon</t>
  </si>
  <si>
    <t>Select NAU Vehicle</t>
  </si>
  <si>
    <t>Select Outside Rental</t>
  </si>
  <si>
    <t>* Estimates for outside rental's (Budget &amp; Enterprise) do not include any misc fee's, these are the responsibility of the vehicle driver. All vehicles are required to be returned full.</t>
  </si>
  <si>
    <t>*Overtime only applies to NAU charter bus beyond M-F 8-5PM.</t>
  </si>
  <si>
    <t>*Airport fee's are based on Flagstaff Airport only, additional fee's may apply.</t>
  </si>
  <si>
    <t>*All NAU Fleet vehicles are equipped with a fuel purchase card &amp; fueled for you upon your return, no additional charges are applied.</t>
  </si>
  <si>
    <t>Budget Sedan Standard</t>
  </si>
  <si>
    <t>Regular Hours</t>
  </si>
  <si>
    <t>Note: $33.18 driver OT fee, before 8am / after 5pm || $24.93 driver Regular Hours fee, after 8am / before 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</si>
</sst>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44" fontId="8" fillId="0" borderId="14" xfId="1" applyFont="1" applyBorder="1" applyAlignment="1" applyProtection="1">
      <alignment vertical="center"/>
      <protection locked="0"/>
    </xf>
    <xf numFmtId="44" fontId="8" fillId="0" borderId="11" xfId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/>
    <xf numFmtId="0" fontId="7" fillId="0" borderId="13" xfId="0" applyFont="1" applyBorder="1" applyAlignment="1" applyProtection="1"/>
    <xf numFmtId="0" fontId="7" fillId="0" borderId="9" xfId="0" applyFont="1" applyBorder="1" applyAlignment="1" applyProtection="1"/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8" fillId="0" borderId="16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/>
    </xf>
    <xf numFmtId="44" fontId="0" fillId="0" borderId="11" xfId="0" applyNumberForma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44" fontId="0" fillId="0" borderId="2" xfId="1" applyFont="1" applyBorder="1" applyAlignment="1" applyProtection="1">
      <alignment vertical="center"/>
    </xf>
    <xf numFmtId="8" fontId="0" fillId="0" borderId="2" xfId="0" applyNumberFormat="1" applyBorder="1" applyAlignment="1" applyProtection="1">
      <alignment vertical="center"/>
    </xf>
    <xf numFmtId="164" fontId="0" fillId="0" borderId="2" xfId="2" applyNumberFormat="1" applyFont="1" applyBorder="1" applyAlignment="1" applyProtection="1">
      <alignment horizontal="center" vertical="center"/>
    </xf>
    <xf numFmtId="164" fontId="6" fillId="0" borderId="2" xfId="2" applyNumberFormat="1" applyFont="1" applyBorder="1" applyAlignment="1" applyProtection="1">
      <alignment horizontal="center" vertical="center"/>
    </xf>
    <xf numFmtId="44" fontId="0" fillId="0" borderId="2" xfId="1" applyFont="1" applyBorder="1" applyProtection="1"/>
    <xf numFmtId="8" fontId="0" fillId="0" borderId="2" xfId="0" applyNumberFormat="1" applyBorder="1" applyProtection="1"/>
    <xf numFmtId="44" fontId="6" fillId="0" borderId="2" xfId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4" fontId="6" fillId="0" borderId="1" xfId="1" applyFont="1" applyBorder="1" applyAlignment="1" applyProtection="1">
      <alignment horizontal="center" vertical="center"/>
    </xf>
    <xf numFmtId="164" fontId="6" fillId="0" borderId="4" xfId="2" applyNumberFormat="1" applyFont="1" applyBorder="1" applyAlignment="1" applyProtection="1">
      <alignment horizontal="center" vertical="center"/>
    </xf>
    <xf numFmtId="44" fontId="6" fillId="0" borderId="6" xfId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44" fontId="6" fillId="0" borderId="7" xfId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4" fontId="6" fillId="0" borderId="8" xfId="1" applyFont="1" applyBorder="1" applyAlignment="1" applyProtection="1">
      <alignment horizontal="center"/>
    </xf>
    <xf numFmtId="44" fontId="6" fillId="0" borderId="4" xfId="1" applyFont="1" applyBorder="1" applyAlignment="1" applyProtection="1">
      <alignment horizontal="center"/>
    </xf>
    <xf numFmtId="164" fontId="6" fillId="0" borderId="3" xfId="2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44" fontId="4" fillId="0" borderId="0" xfId="1" applyFont="1" applyAlignment="1" applyProtection="1">
      <alignment horizontal="center"/>
    </xf>
    <xf numFmtId="0" fontId="0" fillId="0" borderId="3" xfId="0" applyBorder="1" applyAlignment="1" applyProtection="1">
      <alignment vertical="center"/>
    </xf>
    <xf numFmtId="164" fontId="6" fillId="0" borderId="18" xfId="2" applyNumberFormat="1" applyFont="1" applyBorder="1" applyAlignment="1" applyProtection="1">
      <alignment horizontal="center" vertical="center"/>
    </xf>
    <xf numFmtId="164" fontId="6" fillId="0" borderId="19" xfId="2" applyNumberFormat="1" applyFont="1" applyBorder="1" applyAlignment="1" applyProtection="1">
      <alignment horizontal="center" vertical="center"/>
    </xf>
    <xf numFmtId="164" fontId="6" fillId="0" borderId="20" xfId="2" applyNumberFormat="1" applyFont="1" applyBorder="1" applyAlignment="1" applyProtection="1">
      <alignment horizontal="center" vertical="center"/>
    </xf>
    <xf numFmtId="1" fontId="6" fillId="0" borderId="2" xfId="2" applyNumberFormat="1" applyFon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wrapText="1"/>
    </xf>
    <xf numFmtId="0" fontId="10" fillId="3" borderId="10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44" fontId="9" fillId="2" borderId="11" xfId="1" applyFont="1" applyFill="1" applyBorder="1" applyAlignment="1" applyProtection="1">
      <alignment vertical="center"/>
      <protection locked="0"/>
    </xf>
    <xf numFmtId="44" fontId="9" fillId="0" borderId="5" xfId="0" applyNumberFormat="1" applyFont="1" applyBorder="1" applyAlignment="1" applyProtection="1">
      <alignment vertical="center"/>
    </xf>
    <xf numFmtId="44" fontId="4" fillId="0" borderId="0" xfId="1" applyFont="1" applyAlignment="1" applyProtection="1">
      <alignment horizontal="center"/>
      <protection locked="0"/>
    </xf>
    <xf numFmtId="0" fontId="7" fillId="0" borderId="24" xfId="0" applyFont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9" fillId="0" borderId="22" xfId="0" applyFont="1" applyBorder="1" applyAlignment="1" applyProtection="1">
      <alignment vertical="center" wrapText="1"/>
    </xf>
    <xf numFmtId="0" fontId="4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/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</xf>
    <xf numFmtId="0" fontId="0" fillId="3" borderId="0" xfId="0" applyFill="1" applyProtection="1">
      <protection locked="0"/>
    </xf>
    <xf numFmtId="0" fontId="1" fillId="3" borderId="0" xfId="0" applyFont="1" applyFill="1" applyAlignment="1" applyProtection="1">
      <protection locked="0"/>
    </xf>
    <xf numFmtId="0" fontId="7" fillId="3" borderId="0" xfId="0" applyFont="1" applyFill="1" applyBorder="1" applyAlignment="1" applyProtection="1"/>
    <xf numFmtId="44" fontId="8" fillId="3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3" fillId="3" borderId="0" xfId="0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Protection="1"/>
    <xf numFmtId="44" fontId="4" fillId="3" borderId="0" xfId="1" applyFont="1" applyFill="1" applyAlignment="1" applyProtection="1">
      <alignment horizont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2" fontId="8" fillId="0" borderId="1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Border="1" applyAlignment="1" applyProtection="1"/>
    <xf numFmtId="0" fontId="10" fillId="3" borderId="2" xfId="0" applyFont="1" applyFill="1" applyBorder="1" applyAlignment="1" applyProtection="1">
      <alignment vertical="center"/>
      <protection locked="0"/>
    </xf>
    <xf numFmtId="44" fontId="8" fillId="0" borderId="2" xfId="1" applyFont="1" applyBorder="1" applyAlignment="1" applyProtection="1">
      <alignment vertical="center"/>
      <protection locked="0"/>
    </xf>
    <xf numFmtId="44" fontId="10" fillId="3" borderId="2" xfId="0" applyNumberFormat="1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44" fontId="0" fillId="0" borderId="6" xfId="1" applyFont="1" applyBorder="1" applyProtection="1"/>
    <xf numFmtId="8" fontId="0" fillId="0" borderId="6" xfId="0" applyNumberFormat="1" applyBorder="1" applyProtection="1"/>
    <xf numFmtId="164" fontId="0" fillId="0" borderId="6" xfId="2" applyNumberFormat="1" applyFont="1" applyBorder="1" applyAlignment="1" applyProtection="1">
      <alignment horizontal="center" vertical="center"/>
    </xf>
    <xf numFmtId="1" fontId="6" fillId="0" borderId="6" xfId="2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6" fillId="0" borderId="4" xfId="0" applyFont="1" applyBorder="1" applyAlignment="1" applyProtection="1">
      <alignment horizontal="center"/>
    </xf>
    <xf numFmtId="44" fontId="6" fillId="0" borderId="20" xfId="1" applyFont="1" applyBorder="1" applyAlignment="1" applyProtection="1">
      <alignment horizontal="center"/>
    </xf>
    <xf numFmtId="164" fontId="6" fillId="0" borderId="25" xfId="2" applyNumberFormat="1" applyFont="1" applyBorder="1" applyAlignment="1" applyProtection="1">
      <alignment horizontal="center" vertical="center"/>
    </xf>
    <xf numFmtId="44" fontId="6" fillId="0" borderId="26" xfId="1" applyFont="1" applyBorder="1" applyAlignment="1" applyProtection="1">
      <alignment horizontal="center" vertical="center"/>
    </xf>
    <xf numFmtId="1" fontId="6" fillId="0" borderId="4" xfId="2" applyNumberFormat="1" applyFont="1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44" fontId="6" fillId="0" borderId="28" xfId="1" applyFont="1" applyBorder="1" applyAlignment="1" applyProtection="1">
      <alignment horizontal="center"/>
    </xf>
    <xf numFmtId="8" fontId="6" fillId="0" borderId="28" xfId="0" applyNumberFormat="1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164" fontId="6" fillId="0" borderId="28" xfId="2" applyNumberFormat="1" applyFont="1" applyBorder="1" applyAlignment="1" applyProtection="1">
      <alignment horizontal="center" vertical="center"/>
    </xf>
    <xf numFmtId="164" fontId="6" fillId="0" borderId="29" xfId="2" applyNumberFormat="1" applyFont="1" applyBorder="1" applyAlignment="1" applyProtection="1">
      <alignment horizontal="center" vertical="center"/>
    </xf>
    <xf numFmtId="1" fontId="6" fillId="0" borderId="30" xfId="2" applyNumberFormat="1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</xdr:colOff>
      <xdr:row>0</xdr:row>
      <xdr:rowOff>219075</xdr:rowOff>
    </xdr:from>
    <xdr:to>
      <xdr:col>4</xdr:col>
      <xdr:colOff>2628899</xdr:colOff>
      <xdr:row>2</xdr:row>
      <xdr:rowOff>161925</xdr:rowOff>
    </xdr:to>
    <xdr:pic>
      <xdr:nvPicPr>
        <xdr:cNvPr id="4" name="Picture 3" descr="Northern Arizone Universit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4" y="219075"/>
          <a:ext cx="25622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59"/>
  <sheetViews>
    <sheetView tabSelected="1" topLeftCell="C1" zoomScaleNormal="100" workbookViewId="0">
      <selection activeCell="F11" sqref="F11"/>
    </sheetView>
  </sheetViews>
  <sheetFormatPr defaultRowHeight="19.5" x14ac:dyDescent="0.25"/>
  <cols>
    <col min="1" max="1" width="9.140625" style="12"/>
    <col min="2" max="2" width="28.7109375" style="12" bestFit="1" customWidth="1"/>
    <col min="3" max="3" width="9.140625" style="12"/>
    <col min="4" max="4" width="10.7109375" style="14" customWidth="1"/>
    <col min="5" max="5" width="60.5703125" style="13" customWidth="1"/>
    <col min="6" max="6" width="16.7109375" style="13" customWidth="1"/>
    <col min="7" max="7" width="16.7109375" style="13" hidden="1" customWidth="1"/>
    <col min="8" max="8" width="16.7109375" style="13" customWidth="1"/>
    <col min="9" max="9" width="16.7109375" style="13" hidden="1" customWidth="1"/>
    <col min="10" max="10" width="15.7109375" style="13" customWidth="1"/>
    <col min="11" max="11" width="16.7109375" style="13" hidden="1" customWidth="1"/>
    <col min="12" max="12" width="20.28515625" style="13" customWidth="1"/>
    <col min="13" max="13" width="11.140625" style="13" hidden="1" customWidth="1"/>
    <col min="14" max="14" width="19.42578125" style="13" customWidth="1"/>
    <col min="15" max="15" width="16.42578125" style="13" customWidth="1"/>
    <col min="16" max="16384" width="9.140625" style="12"/>
  </cols>
  <sheetData>
    <row r="1" spans="3:24" x14ac:dyDescent="0.25">
      <c r="C1" s="71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71"/>
      <c r="Q1" s="71"/>
      <c r="R1" s="71"/>
      <c r="S1" s="71"/>
      <c r="T1" s="71"/>
      <c r="U1" s="71"/>
      <c r="V1" s="71"/>
      <c r="W1" s="71"/>
      <c r="X1" s="71"/>
    </row>
    <row r="2" spans="3:24" ht="60" customHeight="1" x14ac:dyDescent="0.25">
      <c r="C2" s="71"/>
      <c r="D2" s="67"/>
      <c r="E2"/>
      <c r="F2" s="66"/>
      <c r="G2" s="66"/>
      <c r="H2" s="66"/>
      <c r="I2" s="66"/>
      <c r="J2" s="66"/>
      <c r="K2" s="66"/>
      <c r="L2" s="66"/>
      <c r="M2" s="66"/>
      <c r="N2" s="66"/>
      <c r="O2" s="66"/>
      <c r="P2" s="71"/>
      <c r="Q2" s="71"/>
      <c r="R2" s="71"/>
      <c r="S2" s="71"/>
      <c r="T2" s="71"/>
      <c r="U2" s="71"/>
      <c r="V2" s="71"/>
      <c r="W2" s="71"/>
      <c r="X2" s="71"/>
    </row>
    <row r="3" spans="3:24" ht="20.25" thickBot="1" x14ac:dyDescent="0.3">
      <c r="C3" s="71"/>
      <c r="D3" s="6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71"/>
      <c r="Q3" s="71"/>
      <c r="R3" s="71"/>
      <c r="S3" s="71"/>
      <c r="T3" s="71"/>
      <c r="U3" s="71"/>
      <c r="V3" s="71"/>
      <c r="W3" s="71"/>
      <c r="X3" s="71"/>
    </row>
    <row r="4" spans="3:24" s="5" customFormat="1" ht="20.100000000000001" customHeight="1" x14ac:dyDescent="0.35">
      <c r="C4" s="72"/>
      <c r="D4" s="68"/>
      <c r="E4" s="15" t="s">
        <v>41</v>
      </c>
      <c r="F4" s="87" t="s">
        <v>5</v>
      </c>
      <c r="G4" s="87"/>
      <c r="H4" s="87" t="s">
        <v>6</v>
      </c>
      <c r="I4" s="87"/>
      <c r="J4" s="87" t="s">
        <v>3</v>
      </c>
      <c r="K4" s="87"/>
      <c r="L4" s="87" t="s">
        <v>48</v>
      </c>
      <c r="M4" s="87"/>
      <c r="N4" s="17" t="s">
        <v>4</v>
      </c>
      <c r="O4" s="73"/>
      <c r="P4" s="68"/>
      <c r="Q4" s="68"/>
      <c r="R4" s="68"/>
      <c r="S4" s="68"/>
      <c r="T4" s="68"/>
      <c r="U4" s="68"/>
      <c r="V4" s="68"/>
      <c r="W4" s="72"/>
      <c r="X4" s="72"/>
    </row>
    <row r="5" spans="3:24" s="6" customFormat="1" ht="20.100000000000001" customHeight="1" thickBot="1" x14ac:dyDescent="0.3">
      <c r="C5" s="69"/>
      <c r="D5" s="69"/>
      <c r="E5" s="57" t="s">
        <v>27</v>
      </c>
      <c r="F5" s="88">
        <v>1</v>
      </c>
      <c r="G5" s="89">
        <f>IF($E5=$E15,F5*F15,IF($E5=$E16,F5*F16,IF($E5=$E17,F5*F17,IF($E5=$E18,F5*F18,IF($E5=$E19,F5*F19,IF($E5=$E20,F5*F20,IF($E5=$E21,F5*F21,IF($E5=$E22,F5*F22,IF($E5=$E23,F5*F23,IF($E5=$E24,F5*F24,IF($E5=$E25,F5*F25,IF($E5=$E26,F5*F26,IF($E5=$E27,F5*F27,IF($E5=$E28,F5*F28,IF($E5=$E29,F5*F29,IF($E5=$E30,F5*F30,IF($E5=$E31,F5*F31,IF($E5=$E32,F5*F32,IF($E5=$E33,F5*F33,IF($E5=$E34,F5*F34,IF($E5=$E35,F5*F35,IF($E5=$E36,F5*F36,IF($E5=$E37,F5*F37,IF($E5=$E38,F5*F38))))))))))))))))))))))))</f>
        <v>32</v>
      </c>
      <c r="H5" s="88">
        <v>300</v>
      </c>
      <c r="I5" s="89">
        <f>IF($E5=$E15,H5*H15,IF($E5=$E16,H5*H16,IF($E5=$E17,H5*H17,IF($E5=$E18,H5*H18,IF($E5=$E19,H5*H19,IF($E5=$E20,H5*H20,IF($E5=$E21,H5*H21,IF($E5=$E22,H5*H22,IF($E5=$E23,H5*H23,IF($E5=$E24,H5*H24,IF($E5=$E25,H5*H25,IF($E5=$E26,H5*H26,IF($E5=$E27,IF(SUM(H5-F5*I27)*H27&lt;0,0,SUM(H5-F5*I27)*H27),IF($E5=$E28,IF(SUM(H5-F5*I28)*H28&lt;0,0,SUM(H5-F5*I28)*H28),IF($E5=$E29,H5*H29,IF($E5=$E30,H5*H30,IF($E5=$E31,H5*H31,IF($E5=$E32,IF(SUM(H5-F5*I32)*H32&lt;0,0,SUM(H5-F5*I32)*H32),IF($E5=$E33,IF(SUM(H5-F5*I33)*H33&lt;0,0,SUM(H5-F5*I33)*H33),IF($E5=$E34,IF(SUM(H5-F5*I34)*H34&lt;0,0,SUM(H5-F5*I34)*H34),IF($E5=$E35,IF(SUM(H5-F5*I35)*H35&lt;0,0,SUM(H5-F5*I35)*H35),IF($E5=$E36,IF(SUM(H5-F5*I36)*H36&lt;0,0,SUM(H5-F5*I36)*H36),IF($E5=$E37,IF(SUM(H5-F5*I37)*H37&lt;0,0,SUM(H5-F5*I37)*H37),IF($E5=$E38,IF(SUM(H5-F5*I38)*H38&lt;0,0,SUM(H5-F5*I38)*H38)))))))))))))))))))))))))</f>
        <v>33</v>
      </c>
      <c r="J5" s="88">
        <v>0</v>
      </c>
      <c r="K5" s="89">
        <f>IF($E5=$E15,J5*J15,IF($E5=$E16,J5*J16,IF($E5=$E17,J5*J17,IF($E5=$E18,J5*J18,IF($E5=$E19,J5*J19,IF($E5=$E20,J5*J20,IF($E5=$E21,J5*J21,IF($E5=$E22,J5*J22,IF($E5=$E23,J5*J23,IF($E5=$E24,J5*J24,IF($E5=$E25,J5*J25,IF($E5=$E26,J5*J26,IF($E5=$E27,J5*J27,IF($E5=$E28,J5*J28,IF($E5=$E29,J5*J29,IF($E5=$E30,J5*J30,IF($E5=$E31,J5*J31,IF($E5=$E32,J5*J32,IF($E5=$E33,J5*J33,IF($E5=$E34,J5*J34,IF($E5=$E35,J5*J35,IF($E5=$E36,J5*J36,IF($E5=$E37,J5*J37,IF($E5=$E38,J5*J38))))))))))))))))))))))))</f>
        <v>0</v>
      </c>
      <c r="L5" s="88">
        <v>0</v>
      </c>
      <c r="M5" s="89">
        <f>IF($E5=$E15,L5*G15,IF($E5=$E16,L5*G16,IF($E5=$E17,L5*G17,IF($E5=$E18,L5*G18,IF($E5=$E19,L5*G19,IF($E5=$E20,L5*G20,IF($E5=$E21,L5*G21,IF($E5=$E22,L5*G22,IF($E5=$E23,L5*G23,IF($E5=$E24,L5*G24,IF($E5=$E25,L5*G25,IF($E5=$E26,L5*G26,IF($E5=$E27,L5*G27,IF($E5=$E28,L5*G28,IF($E5=$E29,L5*G29,IF($E5=$E30,L5*G30,IF($E5=$E31,L5*G31,IF($E5=$E32,L5*G32,IF($E5=$E33,L5*G33,IF($E5=$E34,L5*G34,IF($E5=$E35,L5*G35,IF($E5=$E36,L5*G37,IF($E5=$E37,L5*G36,IF($E5=$E38,L5*G38))))))))))))))))))))))))</f>
        <v>0</v>
      </c>
      <c r="N5" s="90">
        <f>IF(E5=E15,($G5+$I5+$K5)*(K15+N15)+($G5+$I5+$K5+M5),IF(E5=E16,($G5+$I5+$K5)*(K16+N16)+($G5+$I5+$K5+M5),IF(E5=E17,($G5+$I5+$K5)*(K17+N17)+($G5+$I5+$K5+M5),IF(E5=E18,($G5+$I5+$K5)*(K18+N18)+($G5+$I5+$K5+M5),IF(E5=E19,($G5+$I5+$K5)*(K19+N19)+($G5+$I5+$K5+M5),IF(E5=E20,($G5+$I5+$K5)*(K20+N20)+($G5+$I5+$K5+M5),IF(ISNA(MATCH(E5,E21:E38,0)),"",($G5+$I5+$K5)*(K21))+(G5+I5+K5)+L21))))))</f>
        <v>65</v>
      </c>
      <c r="O5" s="74"/>
      <c r="P5" s="69"/>
      <c r="Q5" s="69"/>
      <c r="R5" s="69"/>
      <c r="S5" s="69"/>
      <c r="T5" s="69"/>
      <c r="U5" s="69"/>
      <c r="V5" s="69"/>
      <c r="W5" s="69"/>
      <c r="X5" s="69"/>
    </row>
    <row r="6" spans="3:24" s="6" customFormat="1" ht="20.100000000000001" customHeight="1" x14ac:dyDescent="0.25">
      <c r="C6" s="69"/>
      <c r="D6" s="69"/>
      <c r="E6" s="9"/>
      <c r="F6" s="10"/>
      <c r="G6" s="10"/>
      <c r="H6" s="10"/>
      <c r="I6" s="10"/>
      <c r="J6" s="10"/>
      <c r="K6" s="10"/>
      <c r="L6" s="10"/>
      <c r="M6" s="10"/>
      <c r="N6" s="11"/>
      <c r="O6" s="75"/>
      <c r="P6" s="69"/>
      <c r="Q6" s="69"/>
      <c r="R6" s="69"/>
      <c r="S6" s="69"/>
      <c r="T6" s="69"/>
      <c r="U6" s="69"/>
      <c r="V6" s="69"/>
      <c r="W6" s="69"/>
      <c r="X6" s="69"/>
    </row>
    <row r="7" spans="3:24" s="6" customFormat="1" ht="66" customHeight="1" x14ac:dyDescent="0.25">
      <c r="C7" s="69"/>
      <c r="D7" s="69"/>
      <c r="E7" s="82"/>
      <c r="F7" s="75"/>
      <c r="G7" s="75"/>
      <c r="H7" s="75"/>
      <c r="I7" s="75"/>
      <c r="J7" s="75"/>
      <c r="K7" s="75"/>
      <c r="L7" s="75"/>
      <c r="M7" s="75"/>
      <c r="N7" s="83"/>
      <c r="O7" s="75"/>
      <c r="P7" s="69"/>
      <c r="Q7" s="69"/>
      <c r="R7" s="69"/>
      <c r="S7" s="69"/>
      <c r="T7" s="69"/>
      <c r="U7" s="69"/>
      <c r="V7" s="69"/>
      <c r="W7" s="69"/>
      <c r="X7" s="69"/>
    </row>
    <row r="8" spans="3:24" s="6" customFormat="1" ht="66" customHeight="1" thickBot="1" x14ac:dyDescent="0.3">
      <c r="C8" s="69"/>
      <c r="D8" s="70"/>
      <c r="E8" s="26" t="s">
        <v>46</v>
      </c>
      <c r="F8" s="24"/>
      <c r="G8" s="24"/>
      <c r="H8" s="24"/>
      <c r="I8" s="109" t="s">
        <v>44</v>
      </c>
      <c r="J8" s="110"/>
      <c r="K8" s="110"/>
      <c r="L8" s="110"/>
      <c r="M8" s="24"/>
      <c r="N8" s="25"/>
      <c r="O8" s="76"/>
      <c r="P8" s="70"/>
      <c r="Q8" s="70"/>
      <c r="R8" s="70"/>
      <c r="S8" s="70"/>
      <c r="T8" s="70"/>
      <c r="U8" s="70"/>
      <c r="V8" s="70"/>
      <c r="W8" s="69"/>
      <c r="X8" s="69"/>
    </row>
    <row r="9" spans="3:24" s="6" customFormat="1" ht="37.5" customHeight="1" thickBot="1" x14ac:dyDescent="0.4">
      <c r="C9" s="69"/>
      <c r="D9" s="70"/>
      <c r="E9" s="63" t="s">
        <v>42</v>
      </c>
      <c r="F9" s="16" t="s">
        <v>5</v>
      </c>
      <c r="G9" s="16"/>
      <c r="H9" s="16" t="s">
        <v>6</v>
      </c>
      <c r="I9" s="16"/>
      <c r="J9" s="56" t="s">
        <v>34</v>
      </c>
      <c r="K9" s="64"/>
      <c r="L9" s="65" t="s">
        <v>40</v>
      </c>
      <c r="M9" s="65"/>
      <c r="N9" s="17" t="s">
        <v>4</v>
      </c>
      <c r="O9" s="76"/>
      <c r="P9" s="70"/>
      <c r="Q9" s="70"/>
      <c r="R9" s="70"/>
      <c r="S9" s="70"/>
      <c r="T9" s="70"/>
      <c r="U9" s="70"/>
      <c r="V9" s="70"/>
      <c r="W9" s="69"/>
      <c r="X9" s="69"/>
    </row>
    <row r="10" spans="3:24" s="6" customFormat="1" ht="22.5" customHeight="1" thickBot="1" x14ac:dyDescent="0.3">
      <c r="C10" s="69"/>
      <c r="D10" s="69"/>
      <c r="E10" s="58" t="s">
        <v>7</v>
      </c>
      <c r="F10" s="59">
        <v>1</v>
      </c>
      <c r="G10" s="7">
        <f>IF($E10=$E19,F10*F19,IF($E10=$E20,F10*F20,IF($E10=$E21,F10*F21,IF($E10=$E22,F10*F22,IF($E10=$E23,F10*F23,IF($E10=$E24,F10*F24,IF($E10=$E25,F10*F25,IF($E10=$E26,F10*F26,IF($E10=$E27,F10*F27,IF($E10=$E28,F10*F28,IF($E10=$E29,F10*F29,IF($E10=$E30,F10*F30,IF($E10=$E31,F10*F31,IF($E10=$E32,F10*F32,IF($E10=$E33,F10*F33,IF($E10=$E34,F10*F34,IF($E10=$E35,F10*F35,IF($E10=$E36,F10*F36,IF($E10=$E37,F10*F37,IF($E10=$E38,F10*F38,IF($E10=$E39,F10*F39,IF($E10=#REF!,F10*E40,IF($E10=#REF!,F10*E41,IF($E10=#REF!,F10*E42))))))))))))))))))))))))</f>
        <v>35</v>
      </c>
      <c r="H10" s="59">
        <v>300</v>
      </c>
      <c r="I10" s="8">
        <f>IF($E10=$E20,H10*H20,IF($E10=$E21,H10*H21,IF($E10=$E22,H10*H22,IF($E10=$E23,H10*H23,IF($E10=$E24,H10*H24,IF($E10=$E25,H10*H25,IF($E10=$E26,H10*H26,IF($E10=$E27,H10*H27,IF($E10=$E28,H10*H28,IF($E10=$E29,H10*H29,IF($E10=$E30,H10*H30,IF($E10=$E31,H10*H31,IF($E10=$E32,IF(SUM(H10-F10*I32)*H32&lt;0,0,SUM(H10-F10*I32)*H32),IF($E10=$E33,IF(SUM(H10-F10*I33)*H33&lt;0,0,SUM(H10-F10*I33)*H33),IF($E10=$E34,IF(SUM(H10-F10*I34)*H34&lt;0,0,SUM(H10-F10*I34)*H34),IF($E10=$E35,IF(SUM(H10-F10*I35)*H35&lt;0,0,SUM(H10-F10*I35)*H35),IF($E10=$E36,IF(SUM(H10-F10*I36)*H36&lt;0,0,SUM(H10-F10*I36)*H36),IF($E10=$E37,IF(SUM(H10-F10*I37)*H37&lt;0,0,SUM(H10-F10*I37)*H37),IF($E10=$E38,IF(SUM(H10-F10*I38)*H38&lt;0,0,SUM(H10-F10*I38)*H38),IF($E10=$E39,IF(SUM(H10-F10*I39)*H39&lt;0,0,SUM(H10-F10*I39)*H39),IF($E10=$E40,IF(SUM(H10-F10*H40)*G40&lt;0,0,SUM(H10-F10*H40)*G40),IF($E10=$E41,IF(SUM(H10-F10*H41)*G41&lt;0,0,SUM(H10-F10*H41)*G41),IF($E10=$E42,IF(SUM(H10-F10*H42)*G42&lt;0,0,SUM(H10-F10*H42)*G42),IF($E10=$E43,IF(SUM(H10-F10*H43)*G43&lt;0,0,SUM(H10-F10*H43)*G43)))))))))))))))))))))))))</f>
        <v>0</v>
      </c>
      <c r="J10" s="60" t="s">
        <v>36</v>
      </c>
      <c r="K10" s="55">
        <f>IF($J$10="No",0,(G10+I10)*$N$29)</f>
        <v>0</v>
      </c>
      <c r="L10" s="59">
        <v>2.5</v>
      </c>
      <c r="M10" s="86">
        <f>IF(E10=E21,(H10/O21*L10),IF(E10=E22,(H10/O22*L10),IF(E10=E23,(H10/O23*L10),IF(E10=E24,(H10/O24*L10),IF(E10=E25,(H10/O25*L10),IF(E10=E26,(H10/O26*L10),IF(E10=E27,(H10/O27*L10),IF(E10=E28,(H10/O28*L10),IF(E10=E29,(H10/O29*L10),IF(E10=E30,(H10/O30*L10),IF(E10=E31,(H10/O31*L10),IF(E10=E32,(H10/O32*L10),IF(E10=E33,(H10/O33*L10),IF(E10=E34,(H10/O34*L10),IF(E10=E35,(H10/O35*L10),IF(E10=E36,(H10/O36*L10),IF(E10=E37,(H10/O37*L10),IF(E10=E38,(H10/O38*L10)))))))))))))))))))</f>
        <v>25</v>
      </c>
      <c r="N10" s="61">
        <f>IF(ISNA(MATCH(E10,E21:E38,0)),"",($G10+$I10)*(K26))+(G10+I10)+K10+L21+M10</f>
        <v>69.882849999999991</v>
      </c>
      <c r="O10" s="75"/>
      <c r="P10" s="69"/>
      <c r="Q10" s="69"/>
      <c r="R10" s="69"/>
      <c r="S10" s="69"/>
      <c r="T10" s="69"/>
      <c r="U10" s="69"/>
      <c r="V10" s="69"/>
      <c r="W10" s="69"/>
      <c r="X10" s="69"/>
    </row>
    <row r="11" spans="3:24" s="6" customFormat="1" ht="28.5" customHeight="1" x14ac:dyDescent="0.25">
      <c r="C11" s="69"/>
      <c r="D11" s="69"/>
      <c r="E11" s="9"/>
      <c r="F11" s="10"/>
      <c r="G11" s="10"/>
      <c r="H11" s="10"/>
      <c r="I11" s="10"/>
      <c r="J11" s="10"/>
      <c r="K11" s="10"/>
      <c r="L11" s="10"/>
      <c r="M11" s="10"/>
      <c r="N11" s="11"/>
      <c r="O11" s="75"/>
      <c r="P11" s="69"/>
      <c r="Q11" s="69"/>
      <c r="R11" s="69"/>
      <c r="S11" s="69"/>
      <c r="T11" s="69"/>
      <c r="U11" s="69"/>
      <c r="V11" s="69"/>
      <c r="W11" s="69"/>
      <c r="X11" s="69"/>
    </row>
    <row r="12" spans="3:24" s="6" customFormat="1" ht="78" customHeight="1" thickBot="1" x14ac:dyDescent="0.3">
      <c r="C12" s="69"/>
      <c r="D12" s="70"/>
      <c r="E12" s="27" t="s">
        <v>43</v>
      </c>
      <c r="F12" s="28"/>
      <c r="G12" s="28"/>
      <c r="H12" s="29"/>
      <c r="I12" s="109" t="s">
        <v>45</v>
      </c>
      <c r="J12" s="110"/>
      <c r="K12" s="110"/>
      <c r="L12" s="110"/>
      <c r="M12" s="28"/>
      <c r="N12" s="30"/>
      <c r="O12" s="76"/>
      <c r="P12" s="70"/>
      <c r="Q12" s="70"/>
      <c r="R12" s="70"/>
      <c r="S12" s="70"/>
      <c r="T12" s="70"/>
      <c r="U12" s="70"/>
      <c r="V12" s="70"/>
      <c r="W12" s="69"/>
      <c r="X12" s="69"/>
    </row>
    <row r="13" spans="3:24" s="6" customFormat="1" ht="20.100000000000001" customHeight="1" x14ac:dyDescent="0.25"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69"/>
      <c r="X13" s="69"/>
    </row>
    <row r="14" spans="3:24" s="6" customFormat="1" ht="20.100000000000001" hidden="1" customHeight="1" x14ac:dyDescent="0.25">
      <c r="D14" s="18"/>
      <c r="E14" s="19" t="s">
        <v>0</v>
      </c>
      <c r="F14" s="31" t="s">
        <v>1</v>
      </c>
      <c r="G14" s="19" t="s">
        <v>48</v>
      </c>
      <c r="H14" s="19" t="s">
        <v>2</v>
      </c>
      <c r="I14" s="19" t="s">
        <v>26</v>
      </c>
      <c r="J14" s="19" t="s">
        <v>3</v>
      </c>
      <c r="K14" s="19" t="s">
        <v>32</v>
      </c>
      <c r="L14" s="19" t="s">
        <v>37</v>
      </c>
      <c r="M14" s="19"/>
      <c r="N14" s="50" t="s">
        <v>33</v>
      </c>
      <c r="O14" s="19" t="s">
        <v>39</v>
      </c>
      <c r="P14" s="70"/>
      <c r="Q14" s="70"/>
      <c r="R14" s="70"/>
      <c r="S14" s="70"/>
      <c r="T14" s="70"/>
      <c r="U14" s="70"/>
      <c r="V14" s="70"/>
      <c r="W14" s="69"/>
      <c r="X14" s="69"/>
    </row>
    <row r="15" spans="3:24" s="6" customFormat="1" ht="20.100000000000001" hidden="1" customHeight="1" x14ac:dyDescent="0.25">
      <c r="D15" s="19" t="s">
        <v>35</v>
      </c>
      <c r="E15" s="19" t="s">
        <v>27</v>
      </c>
      <c r="F15" s="31">
        <v>32</v>
      </c>
      <c r="G15" s="32"/>
      <c r="H15" s="31">
        <v>0.11</v>
      </c>
      <c r="I15" s="32"/>
      <c r="J15" s="31"/>
      <c r="K15" s="33">
        <v>0</v>
      </c>
      <c r="L15" s="33"/>
      <c r="M15" s="33"/>
      <c r="N15" s="47">
        <v>0</v>
      </c>
      <c r="O15" s="54">
        <v>27</v>
      </c>
      <c r="P15" s="70"/>
      <c r="Q15" s="70"/>
      <c r="R15" s="70"/>
      <c r="S15" s="70"/>
      <c r="T15" s="70"/>
      <c r="U15" s="70"/>
      <c r="V15" s="70"/>
      <c r="W15" s="69"/>
      <c r="X15" s="69"/>
    </row>
    <row r="16" spans="3:24" s="6" customFormat="1" ht="20.100000000000001" hidden="1" customHeight="1" x14ac:dyDescent="0.25">
      <c r="D16" s="19" t="s">
        <v>36</v>
      </c>
      <c r="E16" s="19" t="s">
        <v>28</v>
      </c>
      <c r="F16" s="31">
        <v>43</v>
      </c>
      <c r="G16" s="32"/>
      <c r="H16" s="31">
        <v>0.22</v>
      </c>
      <c r="I16" s="32"/>
      <c r="J16" s="31"/>
      <c r="K16" s="33">
        <v>0</v>
      </c>
      <c r="L16" s="33"/>
      <c r="M16" s="33"/>
      <c r="N16" s="47">
        <v>0</v>
      </c>
      <c r="O16" s="54">
        <v>22</v>
      </c>
      <c r="P16" s="70"/>
      <c r="Q16" s="70"/>
      <c r="R16" s="70"/>
      <c r="S16" s="70"/>
      <c r="T16" s="70"/>
      <c r="U16" s="70"/>
      <c r="V16" s="70"/>
      <c r="W16" s="69"/>
      <c r="X16" s="69"/>
    </row>
    <row r="17" spans="3:24" ht="15" hidden="1" x14ac:dyDescent="0.25">
      <c r="C17" s="6"/>
      <c r="D17" s="20"/>
      <c r="E17" s="19" t="s">
        <v>38</v>
      </c>
      <c r="F17" s="35">
        <v>43</v>
      </c>
      <c r="G17" s="36"/>
      <c r="H17" s="35">
        <v>0.27</v>
      </c>
      <c r="I17" s="36"/>
      <c r="J17" s="35"/>
      <c r="K17" s="33">
        <v>0</v>
      </c>
      <c r="L17" s="33"/>
      <c r="M17" s="33"/>
      <c r="N17" s="47">
        <v>0</v>
      </c>
      <c r="O17" s="54">
        <v>21</v>
      </c>
      <c r="P17" s="80"/>
      <c r="Q17" s="80"/>
      <c r="R17" s="80"/>
      <c r="S17" s="80"/>
      <c r="T17" s="80"/>
      <c r="U17" s="80"/>
      <c r="V17" s="80"/>
      <c r="W17" s="71"/>
      <c r="X17" s="71"/>
    </row>
    <row r="18" spans="3:24" ht="15" hidden="1" x14ac:dyDescent="0.25">
      <c r="C18" s="6"/>
      <c r="D18" s="20"/>
      <c r="E18" s="19" t="s">
        <v>29</v>
      </c>
      <c r="F18" s="35">
        <v>60</v>
      </c>
      <c r="G18" s="36"/>
      <c r="H18" s="35">
        <v>0.38</v>
      </c>
      <c r="I18" s="36"/>
      <c r="J18" s="35"/>
      <c r="K18" s="33">
        <v>0</v>
      </c>
      <c r="L18" s="33"/>
      <c r="M18" s="33"/>
      <c r="N18" s="47">
        <v>0</v>
      </c>
      <c r="O18" s="54">
        <v>16</v>
      </c>
      <c r="P18" s="80"/>
      <c r="Q18" s="80"/>
      <c r="R18" s="80"/>
      <c r="S18" s="80"/>
      <c r="T18" s="80"/>
      <c r="U18" s="80"/>
      <c r="V18" s="80"/>
      <c r="W18" s="71"/>
      <c r="X18" s="71"/>
    </row>
    <row r="19" spans="3:24" ht="15.75" hidden="1" thickBot="1" x14ac:dyDescent="0.3">
      <c r="C19" s="6"/>
      <c r="D19" s="20"/>
      <c r="E19" s="91" t="s">
        <v>30</v>
      </c>
      <c r="F19" s="92">
        <v>60</v>
      </c>
      <c r="G19" s="93"/>
      <c r="H19" s="92">
        <v>0.33</v>
      </c>
      <c r="I19" s="93"/>
      <c r="J19" s="92"/>
      <c r="K19" s="94">
        <v>0</v>
      </c>
      <c r="L19" s="94"/>
      <c r="M19" s="94"/>
      <c r="N19" s="51">
        <v>0</v>
      </c>
      <c r="O19" s="95">
        <v>12</v>
      </c>
      <c r="P19" s="80"/>
      <c r="Q19" s="80"/>
      <c r="R19" s="80"/>
      <c r="S19" s="80"/>
      <c r="T19" s="80"/>
      <c r="U19" s="80"/>
      <c r="V19" s="80"/>
      <c r="W19" s="71"/>
      <c r="X19" s="71"/>
    </row>
    <row r="20" spans="3:24" ht="15.75" hidden="1" thickBot="1" x14ac:dyDescent="0.3">
      <c r="C20" s="6"/>
      <c r="D20" s="21"/>
      <c r="E20" s="102" t="s">
        <v>31</v>
      </c>
      <c r="F20" s="103">
        <v>170</v>
      </c>
      <c r="G20" s="104">
        <v>24.93</v>
      </c>
      <c r="H20" s="103">
        <v>2.25</v>
      </c>
      <c r="I20" s="105"/>
      <c r="J20" s="103">
        <v>33.18</v>
      </c>
      <c r="K20" s="106">
        <v>0</v>
      </c>
      <c r="L20" s="106"/>
      <c r="M20" s="106"/>
      <c r="N20" s="107">
        <v>0</v>
      </c>
      <c r="O20" s="108"/>
      <c r="P20" s="84" t="s">
        <v>49</v>
      </c>
      <c r="Q20" s="80"/>
      <c r="R20" s="80"/>
      <c r="S20" s="80"/>
      <c r="T20" s="80"/>
      <c r="U20" s="80"/>
      <c r="V20" s="80"/>
      <c r="W20" s="71"/>
      <c r="X20" s="71"/>
    </row>
    <row r="21" spans="3:24" ht="20.25" hidden="1" thickBot="1" x14ac:dyDescent="0.3">
      <c r="C21" s="6"/>
      <c r="D21" s="22"/>
      <c r="E21" s="96" t="s">
        <v>7</v>
      </c>
      <c r="F21" s="46">
        <v>35</v>
      </c>
      <c r="G21" s="97"/>
      <c r="H21" s="46"/>
      <c r="I21" s="97"/>
      <c r="J21" s="98"/>
      <c r="K21" s="99">
        <v>0.13951</v>
      </c>
      <c r="L21" s="100">
        <v>5</v>
      </c>
      <c r="M21" s="40"/>
      <c r="N21" s="53">
        <v>0</v>
      </c>
      <c r="O21" s="101">
        <v>30</v>
      </c>
      <c r="P21" s="79"/>
      <c r="Q21" s="80"/>
      <c r="R21" s="80"/>
      <c r="S21" s="80"/>
      <c r="T21" s="80"/>
      <c r="U21" s="80"/>
      <c r="V21" s="80"/>
      <c r="W21" s="71"/>
      <c r="X21" s="71"/>
    </row>
    <row r="22" spans="3:24" hidden="1" x14ac:dyDescent="0.25">
      <c r="C22" s="6"/>
      <c r="D22" s="23"/>
      <c r="E22" s="19" t="s">
        <v>47</v>
      </c>
      <c r="F22" s="37">
        <v>38</v>
      </c>
      <c r="G22" s="38"/>
      <c r="H22" s="37"/>
      <c r="I22" s="38"/>
      <c r="J22" s="37"/>
      <c r="K22" s="40">
        <v>0.13951</v>
      </c>
      <c r="L22" s="39">
        <v>5</v>
      </c>
      <c r="M22" s="34"/>
      <c r="N22" s="47">
        <v>0</v>
      </c>
      <c r="O22" s="54">
        <v>24</v>
      </c>
      <c r="P22" s="79"/>
      <c r="Q22" s="80"/>
      <c r="R22" s="80"/>
      <c r="S22" s="80"/>
      <c r="T22" s="80"/>
      <c r="U22" s="80"/>
      <c r="V22" s="80"/>
      <c r="W22" s="71"/>
      <c r="X22" s="71"/>
    </row>
    <row r="23" spans="3:24" hidden="1" x14ac:dyDescent="0.25">
      <c r="C23" s="6"/>
      <c r="D23" s="23"/>
      <c r="E23" s="19" t="s">
        <v>8</v>
      </c>
      <c r="F23" s="37">
        <v>41</v>
      </c>
      <c r="G23" s="38"/>
      <c r="H23" s="37"/>
      <c r="I23" s="38"/>
      <c r="J23" s="37"/>
      <c r="K23" s="34">
        <v>0.13951</v>
      </c>
      <c r="L23" s="39">
        <v>5</v>
      </c>
      <c r="M23" s="34"/>
      <c r="N23" s="47">
        <v>0</v>
      </c>
      <c r="O23" s="54">
        <v>25</v>
      </c>
      <c r="P23" s="79"/>
      <c r="Q23" s="80"/>
      <c r="R23" s="80"/>
      <c r="S23" s="80"/>
      <c r="T23" s="80"/>
      <c r="U23" s="80"/>
      <c r="V23" s="80"/>
      <c r="W23" s="71"/>
      <c r="X23" s="71"/>
    </row>
    <row r="24" spans="3:24" hidden="1" x14ac:dyDescent="0.25">
      <c r="C24" s="6"/>
      <c r="D24" s="23"/>
      <c r="E24" s="19" t="s">
        <v>9</v>
      </c>
      <c r="F24" s="37">
        <v>49</v>
      </c>
      <c r="G24" s="38"/>
      <c r="H24" s="37"/>
      <c r="I24" s="38"/>
      <c r="J24" s="37"/>
      <c r="K24" s="34">
        <v>0.13951</v>
      </c>
      <c r="L24" s="39">
        <v>5</v>
      </c>
      <c r="M24" s="34"/>
      <c r="N24" s="47">
        <v>0</v>
      </c>
      <c r="O24" s="54">
        <v>22</v>
      </c>
      <c r="P24" s="79"/>
      <c r="Q24" s="80"/>
      <c r="R24" s="80"/>
      <c r="S24" s="80"/>
      <c r="T24" s="80"/>
      <c r="U24" s="80"/>
      <c r="V24" s="80"/>
      <c r="W24" s="71"/>
      <c r="X24" s="71"/>
    </row>
    <row r="25" spans="3:24" hidden="1" x14ac:dyDescent="0.25">
      <c r="C25" s="6"/>
      <c r="D25" s="23"/>
      <c r="E25" s="19" t="s">
        <v>21</v>
      </c>
      <c r="F25" s="37">
        <v>49</v>
      </c>
      <c r="G25" s="38"/>
      <c r="H25" s="37"/>
      <c r="I25" s="38"/>
      <c r="J25" s="37"/>
      <c r="K25" s="34">
        <v>0.13951</v>
      </c>
      <c r="L25" s="39">
        <v>5</v>
      </c>
      <c r="M25" s="34"/>
      <c r="N25" s="47">
        <v>0</v>
      </c>
      <c r="O25" s="54"/>
      <c r="P25" s="79"/>
      <c r="Q25" s="80"/>
      <c r="R25" s="80"/>
      <c r="S25" s="80"/>
      <c r="T25" s="80"/>
      <c r="U25" s="80"/>
      <c r="V25" s="80"/>
      <c r="W25" s="71"/>
      <c r="X25" s="71"/>
    </row>
    <row r="26" spans="3:24" ht="20.25" hidden="1" thickBot="1" x14ac:dyDescent="0.3">
      <c r="C26" s="6"/>
      <c r="D26" s="23"/>
      <c r="E26" s="19" t="s">
        <v>10</v>
      </c>
      <c r="F26" s="37">
        <v>61</v>
      </c>
      <c r="G26" s="38"/>
      <c r="H26" s="41"/>
      <c r="I26" s="38"/>
      <c r="J26" s="37"/>
      <c r="K26" s="34">
        <v>0.13951</v>
      </c>
      <c r="L26" s="39">
        <v>5</v>
      </c>
      <c r="M26" s="34"/>
      <c r="N26" s="47">
        <v>0</v>
      </c>
      <c r="O26" s="54">
        <v>24</v>
      </c>
      <c r="P26" s="79"/>
      <c r="Q26" s="80"/>
      <c r="R26" s="80"/>
      <c r="S26" s="80"/>
      <c r="T26" s="80"/>
      <c r="U26" s="80"/>
      <c r="V26" s="80"/>
      <c r="W26" s="71"/>
      <c r="X26" s="71"/>
    </row>
    <row r="27" spans="3:24" hidden="1" x14ac:dyDescent="0.25">
      <c r="C27" s="6"/>
      <c r="D27" s="23"/>
      <c r="E27" s="19" t="s">
        <v>11</v>
      </c>
      <c r="F27" s="37">
        <v>89</v>
      </c>
      <c r="G27" s="42"/>
      <c r="H27" s="43">
        <v>0</v>
      </c>
      <c r="I27" s="44">
        <v>200</v>
      </c>
      <c r="J27" s="37"/>
      <c r="K27" s="34">
        <v>0.13951</v>
      </c>
      <c r="L27" s="39">
        <v>5</v>
      </c>
      <c r="M27" s="34"/>
      <c r="N27" s="47">
        <v>0</v>
      </c>
      <c r="O27" s="54">
        <v>17</v>
      </c>
      <c r="P27" s="85" t="s">
        <v>24</v>
      </c>
      <c r="Q27" s="80"/>
      <c r="R27" s="80"/>
      <c r="S27" s="80"/>
      <c r="T27" s="80"/>
      <c r="U27" s="80"/>
      <c r="V27" s="80"/>
      <c r="W27" s="71"/>
      <c r="X27" s="71"/>
    </row>
    <row r="28" spans="3:24" ht="20.25" hidden="1" thickBot="1" x14ac:dyDescent="0.3">
      <c r="C28" s="6"/>
      <c r="D28" s="23"/>
      <c r="E28" s="19" t="s">
        <v>22</v>
      </c>
      <c r="F28" s="37">
        <v>89</v>
      </c>
      <c r="G28" s="42"/>
      <c r="H28" s="45">
        <v>0</v>
      </c>
      <c r="I28" s="44">
        <v>200</v>
      </c>
      <c r="J28" s="37"/>
      <c r="K28" s="34">
        <v>0.13951</v>
      </c>
      <c r="L28" s="39">
        <v>5</v>
      </c>
      <c r="M28" s="34"/>
      <c r="N28" s="51">
        <v>0</v>
      </c>
      <c r="O28" s="54">
        <v>16</v>
      </c>
      <c r="P28" s="85" t="s">
        <v>24</v>
      </c>
      <c r="Q28" s="80"/>
      <c r="R28" s="80"/>
      <c r="S28" s="80"/>
      <c r="T28" s="80"/>
      <c r="U28" s="80"/>
      <c r="V28" s="80"/>
      <c r="W28" s="71"/>
      <c r="X28" s="71"/>
    </row>
    <row r="29" spans="3:24" ht="20.25" hidden="1" thickBot="1" x14ac:dyDescent="0.3">
      <c r="C29" s="6"/>
      <c r="D29" s="23"/>
      <c r="E29" s="19" t="s">
        <v>12</v>
      </c>
      <c r="F29" s="37">
        <v>29.73</v>
      </c>
      <c r="G29" s="38"/>
      <c r="H29" s="46"/>
      <c r="I29" s="38"/>
      <c r="J29" s="37"/>
      <c r="K29" s="34">
        <v>0.13951</v>
      </c>
      <c r="L29" s="39">
        <v>5</v>
      </c>
      <c r="M29" s="47"/>
      <c r="N29" s="52">
        <v>0.111</v>
      </c>
      <c r="O29" s="54">
        <v>29</v>
      </c>
      <c r="P29" s="79"/>
      <c r="Q29" s="80"/>
      <c r="R29" s="80"/>
      <c r="S29" s="80"/>
      <c r="T29" s="80"/>
      <c r="U29" s="80"/>
      <c r="V29" s="80"/>
      <c r="W29" s="71"/>
      <c r="X29" s="71"/>
    </row>
    <row r="30" spans="3:24" hidden="1" x14ac:dyDescent="0.25">
      <c r="C30" s="6"/>
      <c r="D30" s="23"/>
      <c r="E30" s="19" t="s">
        <v>23</v>
      </c>
      <c r="F30" s="37">
        <v>31.33</v>
      </c>
      <c r="G30" s="38"/>
      <c r="H30" s="37"/>
      <c r="I30" s="38"/>
      <c r="J30" s="37"/>
      <c r="K30" s="34">
        <v>0.13951</v>
      </c>
      <c r="L30" s="39">
        <v>5</v>
      </c>
      <c r="M30" s="34"/>
      <c r="N30" s="53">
        <v>0.111</v>
      </c>
      <c r="O30" s="54">
        <v>24</v>
      </c>
      <c r="P30" s="79"/>
      <c r="Q30" s="80"/>
      <c r="R30" s="80"/>
      <c r="S30" s="80"/>
      <c r="T30" s="80"/>
      <c r="U30" s="80"/>
      <c r="V30" s="80"/>
      <c r="W30" s="71"/>
      <c r="X30" s="71"/>
    </row>
    <row r="31" spans="3:24" hidden="1" x14ac:dyDescent="0.25">
      <c r="C31" s="6"/>
      <c r="D31" s="23"/>
      <c r="E31" s="19" t="s">
        <v>13</v>
      </c>
      <c r="F31" s="37">
        <v>34.340000000000003</v>
      </c>
      <c r="G31" s="38"/>
      <c r="H31" s="37"/>
      <c r="I31" s="38"/>
      <c r="J31" s="37"/>
      <c r="K31" s="34">
        <v>0.13951</v>
      </c>
      <c r="L31" s="39">
        <v>5</v>
      </c>
      <c r="M31" s="34"/>
      <c r="N31" s="47">
        <v>0.111</v>
      </c>
      <c r="O31" s="54">
        <v>28</v>
      </c>
      <c r="P31" s="79"/>
      <c r="Q31" s="80"/>
      <c r="R31" s="80"/>
      <c r="S31" s="80"/>
      <c r="T31" s="80"/>
      <c r="U31" s="80"/>
      <c r="V31" s="80"/>
      <c r="W31" s="71"/>
      <c r="X31" s="71"/>
    </row>
    <row r="32" spans="3:24" hidden="1" x14ac:dyDescent="0.25">
      <c r="D32" s="23"/>
      <c r="E32" s="19" t="s">
        <v>14</v>
      </c>
      <c r="F32" s="37">
        <v>55</v>
      </c>
      <c r="G32" s="38"/>
      <c r="H32" s="37">
        <v>0.25</v>
      </c>
      <c r="I32" s="38">
        <v>150</v>
      </c>
      <c r="J32" s="37"/>
      <c r="K32" s="34">
        <v>0.13951</v>
      </c>
      <c r="L32" s="39">
        <v>5</v>
      </c>
      <c r="M32" s="34"/>
      <c r="N32" s="47">
        <v>0.111</v>
      </c>
      <c r="O32" s="54">
        <v>22</v>
      </c>
      <c r="P32" s="85" t="s">
        <v>25</v>
      </c>
      <c r="Q32" s="80"/>
      <c r="R32" s="80"/>
      <c r="S32" s="80"/>
      <c r="T32" s="80"/>
      <c r="U32" s="80"/>
      <c r="V32" s="80"/>
      <c r="W32" s="71"/>
      <c r="X32" s="71"/>
    </row>
    <row r="33" spans="3:24" hidden="1" x14ac:dyDescent="0.25">
      <c r="D33" s="23"/>
      <c r="E33" s="19" t="s">
        <v>15</v>
      </c>
      <c r="F33" s="37">
        <v>49</v>
      </c>
      <c r="G33" s="38"/>
      <c r="H33" s="37">
        <v>0.25</v>
      </c>
      <c r="I33" s="38">
        <v>150</v>
      </c>
      <c r="J33" s="37"/>
      <c r="K33" s="34">
        <v>0.13951</v>
      </c>
      <c r="L33" s="39">
        <v>5</v>
      </c>
      <c r="M33" s="34"/>
      <c r="N33" s="47">
        <v>0.111</v>
      </c>
      <c r="O33" s="54">
        <v>21</v>
      </c>
      <c r="P33" s="85" t="s">
        <v>25</v>
      </c>
      <c r="Q33" s="80"/>
      <c r="R33" s="80"/>
      <c r="S33" s="80"/>
      <c r="T33" s="80"/>
      <c r="U33" s="80"/>
      <c r="V33" s="80"/>
      <c r="W33" s="71"/>
      <c r="X33" s="71"/>
    </row>
    <row r="34" spans="3:24" hidden="1" x14ac:dyDescent="0.25">
      <c r="D34" s="23"/>
      <c r="E34" s="19" t="s">
        <v>16</v>
      </c>
      <c r="F34" s="37">
        <v>50</v>
      </c>
      <c r="G34" s="48"/>
      <c r="H34" s="37">
        <v>0.25</v>
      </c>
      <c r="I34" s="38">
        <v>150</v>
      </c>
      <c r="J34" s="37"/>
      <c r="K34" s="34">
        <v>0.13951</v>
      </c>
      <c r="L34" s="39">
        <v>5</v>
      </c>
      <c r="M34" s="34"/>
      <c r="N34" s="47">
        <v>0.111</v>
      </c>
      <c r="O34" s="54">
        <v>21</v>
      </c>
      <c r="P34" s="85" t="s">
        <v>25</v>
      </c>
      <c r="Q34" s="80"/>
      <c r="R34" s="80"/>
      <c r="S34" s="80"/>
      <c r="T34" s="80"/>
      <c r="U34" s="80"/>
      <c r="V34" s="80"/>
      <c r="W34" s="71"/>
      <c r="X34" s="71"/>
    </row>
    <row r="35" spans="3:24" hidden="1" x14ac:dyDescent="0.25">
      <c r="D35" s="23"/>
      <c r="E35" s="19" t="s">
        <v>17</v>
      </c>
      <c r="F35" s="37">
        <v>79</v>
      </c>
      <c r="G35" s="48"/>
      <c r="H35" s="37">
        <v>0.25</v>
      </c>
      <c r="I35" s="38">
        <v>150</v>
      </c>
      <c r="J35" s="37"/>
      <c r="K35" s="34">
        <v>0.13951</v>
      </c>
      <c r="L35" s="39">
        <v>5</v>
      </c>
      <c r="M35" s="34"/>
      <c r="N35" s="47">
        <v>0.111</v>
      </c>
      <c r="O35" s="54">
        <v>18</v>
      </c>
      <c r="P35" s="85" t="s">
        <v>25</v>
      </c>
      <c r="Q35" s="80"/>
      <c r="R35" s="80"/>
      <c r="S35" s="80"/>
      <c r="T35" s="80"/>
      <c r="U35" s="80"/>
      <c r="V35" s="80"/>
      <c r="W35" s="71"/>
      <c r="X35" s="71"/>
    </row>
    <row r="36" spans="3:24" hidden="1" x14ac:dyDescent="0.25">
      <c r="D36" s="23"/>
      <c r="E36" s="19" t="s">
        <v>18</v>
      </c>
      <c r="F36" s="37">
        <v>45</v>
      </c>
      <c r="G36" s="48"/>
      <c r="H36" s="37">
        <v>0.25</v>
      </c>
      <c r="I36" s="38">
        <v>150</v>
      </c>
      <c r="J36" s="37"/>
      <c r="K36" s="34">
        <v>0.13951</v>
      </c>
      <c r="L36" s="39">
        <v>5</v>
      </c>
      <c r="M36" s="34"/>
      <c r="N36" s="47">
        <v>0.111</v>
      </c>
      <c r="O36" s="54">
        <v>18</v>
      </c>
      <c r="P36" s="85" t="s">
        <v>25</v>
      </c>
      <c r="Q36" s="80"/>
      <c r="R36" s="80"/>
      <c r="S36" s="80"/>
      <c r="T36" s="80"/>
      <c r="U36" s="80"/>
      <c r="V36" s="80"/>
      <c r="W36" s="71"/>
      <c r="X36" s="71"/>
    </row>
    <row r="37" spans="3:24" hidden="1" x14ac:dyDescent="0.25">
      <c r="D37" s="23"/>
      <c r="E37" s="19" t="s">
        <v>19</v>
      </c>
      <c r="F37" s="37">
        <v>49</v>
      </c>
      <c r="G37" s="48"/>
      <c r="H37" s="37">
        <v>0.25</v>
      </c>
      <c r="I37" s="38">
        <v>150</v>
      </c>
      <c r="J37" s="37"/>
      <c r="K37" s="34">
        <v>0.13951</v>
      </c>
      <c r="L37" s="39">
        <v>5</v>
      </c>
      <c r="M37" s="34"/>
      <c r="N37" s="47">
        <v>0.111</v>
      </c>
      <c r="O37" s="54">
        <v>12</v>
      </c>
      <c r="P37" s="85" t="s">
        <v>25</v>
      </c>
      <c r="Q37" s="80"/>
      <c r="R37" s="80"/>
      <c r="S37" s="80"/>
      <c r="T37" s="80"/>
      <c r="U37" s="80"/>
      <c r="V37" s="80"/>
      <c r="W37" s="71"/>
      <c r="X37" s="71"/>
    </row>
    <row r="38" spans="3:24" hidden="1" x14ac:dyDescent="0.25">
      <c r="D38" s="23"/>
      <c r="E38" s="19" t="s">
        <v>20</v>
      </c>
      <c r="F38" s="37">
        <v>94</v>
      </c>
      <c r="G38" s="48"/>
      <c r="H38" s="37">
        <v>0.25</v>
      </c>
      <c r="I38" s="38">
        <v>150</v>
      </c>
      <c r="J38" s="37"/>
      <c r="K38" s="34">
        <v>0.13951</v>
      </c>
      <c r="L38" s="39">
        <v>5</v>
      </c>
      <c r="M38" s="34"/>
      <c r="N38" s="47">
        <v>0.111</v>
      </c>
      <c r="O38" s="54">
        <v>16</v>
      </c>
      <c r="P38" s="85" t="s">
        <v>25</v>
      </c>
      <c r="Q38" s="80"/>
      <c r="R38" s="80"/>
      <c r="S38" s="80"/>
      <c r="T38" s="80"/>
      <c r="U38" s="80"/>
      <c r="V38" s="80"/>
      <c r="W38" s="71"/>
      <c r="X38" s="71"/>
    </row>
    <row r="39" spans="3:24" ht="33" hidden="1" customHeight="1" x14ac:dyDescent="0.25">
      <c r="D39" s="23"/>
      <c r="E39" s="4"/>
      <c r="F39" s="49"/>
      <c r="G39" s="4"/>
      <c r="H39" s="49"/>
      <c r="I39" s="4"/>
      <c r="J39" s="49"/>
      <c r="K39" s="49"/>
      <c r="L39" s="49"/>
      <c r="M39" s="49"/>
      <c r="N39" s="4"/>
      <c r="O39" s="4"/>
      <c r="P39" s="80"/>
      <c r="Q39" s="80"/>
      <c r="R39" s="80"/>
      <c r="S39" s="80"/>
      <c r="T39" s="80"/>
      <c r="U39" s="80"/>
      <c r="V39" s="80"/>
      <c r="W39" s="71"/>
      <c r="X39" s="71"/>
    </row>
    <row r="40" spans="3:24" hidden="1" x14ac:dyDescent="0.25">
      <c r="D40" s="23"/>
      <c r="E40" s="49"/>
      <c r="F40" s="4"/>
      <c r="G40" s="49"/>
      <c r="H40" s="4"/>
      <c r="I40" s="49"/>
      <c r="J40" s="49"/>
      <c r="K40" s="49"/>
      <c r="L40" s="49"/>
      <c r="M40" s="49"/>
      <c r="N40" s="4"/>
      <c r="O40" s="20"/>
      <c r="P40" s="80"/>
      <c r="Q40" s="80"/>
      <c r="R40" s="80"/>
      <c r="S40" s="80"/>
      <c r="T40" s="80"/>
      <c r="U40" s="80"/>
      <c r="V40" s="80"/>
      <c r="W40" s="71"/>
      <c r="X40" s="71"/>
    </row>
    <row r="41" spans="3:24" x14ac:dyDescent="0.25">
      <c r="C41" s="71"/>
      <c r="D41" s="77"/>
      <c r="E41" s="78"/>
      <c r="F41" s="79"/>
      <c r="G41" s="78"/>
      <c r="H41" s="79"/>
      <c r="I41" s="78"/>
      <c r="J41" s="78"/>
      <c r="K41" s="78"/>
      <c r="L41" s="78"/>
      <c r="M41" s="78"/>
      <c r="N41" s="79"/>
      <c r="O41" s="80"/>
      <c r="P41" s="80"/>
      <c r="Q41" s="80"/>
      <c r="R41" s="80"/>
      <c r="S41" s="80"/>
      <c r="T41" s="80"/>
      <c r="U41" s="80"/>
      <c r="V41" s="80"/>
      <c r="W41" s="71"/>
      <c r="X41" s="71"/>
    </row>
    <row r="42" spans="3:24" x14ac:dyDescent="0.25">
      <c r="C42" s="71"/>
      <c r="D42" s="77"/>
      <c r="E42" s="78"/>
      <c r="F42" s="79"/>
      <c r="G42" s="78"/>
      <c r="H42" s="79"/>
      <c r="I42" s="78"/>
      <c r="J42" s="78"/>
      <c r="K42" s="78"/>
      <c r="L42" s="78"/>
      <c r="M42" s="78"/>
      <c r="N42" s="79"/>
      <c r="O42" s="80"/>
      <c r="P42" s="80"/>
      <c r="Q42" s="80"/>
      <c r="R42" s="80"/>
      <c r="S42" s="80"/>
      <c r="T42" s="80"/>
      <c r="U42" s="80"/>
      <c r="V42" s="80"/>
      <c r="W42" s="71"/>
      <c r="X42" s="71"/>
    </row>
    <row r="43" spans="3:24" x14ac:dyDescent="0.25">
      <c r="C43" s="71"/>
      <c r="D43" s="77"/>
      <c r="E43" s="78"/>
      <c r="F43" s="79"/>
      <c r="G43" s="78"/>
      <c r="H43" s="79"/>
      <c r="I43" s="78"/>
      <c r="J43" s="78"/>
      <c r="K43" s="78"/>
      <c r="L43" s="78"/>
      <c r="M43" s="78"/>
      <c r="N43" s="79"/>
      <c r="O43" s="80"/>
      <c r="P43" s="80"/>
      <c r="Q43" s="80"/>
      <c r="R43" s="80"/>
      <c r="S43" s="80"/>
      <c r="T43" s="80"/>
      <c r="U43" s="80"/>
      <c r="V43" s="80"/>
      <c r="W43" s="71"/>
      <c r="X43" s="71"/>
    </row>
    <row r="44" spans="3:24" x14ac:dyDescent="0.25">
      <c r="C44" s="71"/>
      <c r="D44" s="77"/>
      <c r="E44" s="78"/>
      <c r="F44" s="79"/>
      <c r="G44" s="79"/>
      <c r="H44" s="79"/>
      <c r="I44" s="78"/>
      <c r="J44" s="78"/>
      <c r="K44" s="78"/>
      <c r="L44" s="78"/>
      <c r="M44" s="78"/>
      <c r="N44" s="79"/>
      <c r="O44" s="80"/>
      <c r="P44" s="80"/>
      <c r="Q44" s="80"/>
      <c r="R44" s="80"/>
      <c r="S44" s="80"/>
      <c r="T44" s="80"/>
      <c r="U44" s="80"/>
      <c r="V44" s="80"/>
      <c r="W44" s="71"/>
      <c r="X44" s="71"/>
    </row>
    <row r="45" spans="3:24" x14ac:dyDescent="0.25">
      <c r="C45" s="71"/>
      <c r="D45" s="77"/>
      <c r="E45" s="78"/>
      <c r="F45" s="79"/>
      <c r="G45" s="79"/>
      <c r="H45" s="79"/>
      <c r="I45" s="78"/>
      <c r="J45" s="78"/>
      <c r="K45" s="78"/>
      <c r="L45" s="78"/>
      <c r="M45" s="78"/>
      <c r="N45" s="79"/>
      <c r="O45" s="80"/>
      <c r="P45" s="80"/>
      <c r="Q45" s="80"/>
      <c r="R45" s="80"/>
      <c r="S45" s="80"/>
      <c r="T45" s="80"/>
      <c r="U45" s="80"/>
      <c r="V45" s="80"/>
      <c r="W45" s="71"/>
      <c r="X45" s="71"/>
    </row>
    <row r="46" spans="3:24" x14ac:dyDescent="0.25">
      <c r="C46" s="71"/>
      <c r="D46" s="77"/>
      <c r="E46" s="78"/>
      <c r="F46" s="79"/>
      <c r="G46" s="79"/>
      <c r="H46" s="79"/>
      <c r="I46" s="78"/>
      <c r="J46" s="78"/>
      <c r="K46" s="78"/>
      <c r="L46" s="78"/>
      <c r="M46" s="78"/>
      <c r="N46" s="79"/>
      <c r="O46" s="80"/>
      <c r="P46" s="80"/>
      <c r="Q46" s="80"/>
      <c r="R46" s="80"/>
      <c r="S46" s="80"/>
      <c r="T46" s="80"/>
      <c r="U46" s="80"/>
      <c r="V46" s="80"/>
      <c r="W46" s="71"/>
      <c r="X46" s="71"/>
    </row>
    <row r="47" spans="3:24" x14ac:dyDescent="0.25">
      <c r="C47" s="71"/>
      <c r="D47" s="77"/>
      <c r="E47" s="78"/>
      <c r="F47" s="79"/>
      <c r="G47" s="79"/>
      <c r="H47" s="79"/>
      <c r="I47" s="78"/>
      <c r="J47" s="78"/>
      <c r="K47" s="78"/>
      <c r="L47" s="78"/>
      <c r="M47" s="78"/>
      <c r="N47" s="79"/>
      <c r="O47" s="80"/>
      <c r="P47" s="80"/>
      <c r="Q47" s="80"/>
      <c r="R47" s="80"/>
      <c r="S47" s="80"/>
      <c r="T47" s="80"/>
      <c r="U47" s="80"/>
      <c r="V47" s="80"/>
      <c r="W47" s="71"/>
      <c r="X47" s="71"/>
    </row>
    <row r="48" spans="3:24" x14ac:dyDescent="0.25">
      <c r="C48" s="71"/>
      <c r="D48" s="67"/>
      <c r="E48" s="81"/>
      <c r="F48" s="66"/>
      <c r="G48" s="66"/>
      <c r="H48" s="66"/>
      <c r="I48" s="81"/>
      <c r="J48" s="81"/>
      <c r="K48" s="81"/>
      <c r="L48" s="81"/>
      <c r="M48" s="81"/>
      <c r="N48" s="66"/>
      <c r="O48" s="71"/>
      <c r="P48" s="71"/>
      <c r="Q48" s="71"/>
      <c r="R48" s="71"/>
      <c r="S48" s="71"/>
      <c r="T48" s="71"/>
      <c r="U48" s="71"/>
      <c r="V48" s="71"/>
      <c r="W48" s="71"/>
      <c r="X48" s="71"/>
    </row>
    <row r="49" spans="3:24" x14ac:dyDescent="0.25">
      <c r="C49" s="71"/>
      <c r="D49" s="67"/>
      <c r="E49" s="81"/>
      <c r="F49" s="66"/>
      <c r="G49" s="66"/>
      <c r="H49" s="66"/>
      <c r="I49" s="81"/>
      <c r="J49" s="81"/>
      <c r="K49" s="81"/>
      <c r="L49" s="81"/>
      <c r="M49" s="81"/>
      <c r="N49" s="66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3:24" x14ac:dyDescent="0.25">
      <c r="C50" s="71"/>
      <c r="D50" s="67"/>
      <c r="E50" s="81"/>
      <c r="F50" s="66"/>
      <c r="G50" s="66"/>
      <c r="H50" s="66"/>
      <c r="I50" s="81"/>
      <c r="J50" s="81"/>
      <c r="K50" s="81"/>
      <c r="L50" s="81"/>
      <c r="M50" s="81"/>
      <c r="N50" s="66"/>
      <c r="O50" s="71"/>
      <c r="P50" s="71"/>
      <c r="Q50" s="71"/>
      <c r="R50" s="71"/>
      <c r="S50" s="71"/>
      <c r="T50" s="71"/>
      <c r="U50" s="71"/>
      <c r="V50" s="71"/>
      <c r="W50" s="71"/>
      <c r="X50" s="71"/>
    </row>
    <row r="51" spans="3:24" x14ac:dyDescent="0.25">
      <c r="E51" s="62"/>
      <c r="I51" s="62"/>
      <c r="O51" s="12"/>
    </row>
    <row r="52" spans="3:24" x14ac:dyDescent="0.25">
      <c r="E52" s="62"/>
      <c r="I52" s="62"/>
      <c r="O52" s="12"/>
    </row>
    <row r="53" spans="3:24" x14ac:dyDescent="0.25">
      <c r="E53" s="62"/>
      <c r="O53" s="12"/>
    </row>
    <row r="54" spans="3:24" x14ac:dyDescent="0.25">
      <c r="E54" s="62"/>
      <c r="O54" s="12"/>
    </row>
    <row r="55" spans="3:24" x14ac:dyDescent="0.25">
      <c r="E55" s="62"/>
      <c r="O55" s="12"/>
    </row>
    <row r="56" spans="3:24" x14ac:dyDescent="0.25">
      <c r="O56" s="12"/>
    </row>
    <row r="57" spans="3:24" x14ac:dyDescent="0.25">
      <c r="O57" s="12"/>
    </row>
    <row r="58" spans="3:24" x14ac:dyDescent="0.25">
      <c r="O58" s="12"/>
    </row>
    <row r="59" spans="3:24" x14ac:dyDescent="0.25">
      <c r="O59" s="12"/>
    </row>
  </sheetData>
  <sheetProtection algorithmName="SHA-512" hashValue="k82Qt1ANPr2iKiGcb0I2DXs6+xbmi417+MZaJS6dJFyZoPxgnPplZrnDz7k1qz5ogcbMOxNjvevl8zeWGZumBg==" saltValue="CJo13ynal3cgFdUXy5Stew==" spinCount="100000" sheet="1" selectLockedCells="1"/>
  <mergeCells count="2">
    <mergeCell ref="I12:L12"/>
    <mergeCell ref="I8:L8"/>
  </mergeCells>
  <dataValidations xWindow="545" yWindow="414" count="10">
    <dataValidation type="list" allowBlank="1" showInputMessage="1" showErrorMessage="1" errorTitle="Error" error="Please select valid vehicle from drop down list." prompt="Fleet=Nau vehicles, Budget/Enterprise=Outside Rental, Please contact our office @3-2469 for special requests." sqref="E5">
      <formula1>$E$15:$E$20</formula1>
    </dataValidation>
    <dataValidation type="list" allowBlank="1" showInputMessage="1" showErrorMessage="1" error="No entry, please select either Yes or No from drop down list!" promptTitle="Outside Rental" prompt="Only select &quot;Yes&quot; when picking up a outside rental from an airport location!" sqref="J10">
      <formula1>$D$15:$D$16</formula1>
    </dataValidation>
    <dataValidation type="list" allowBlank="1" showInputMessage="1" showErrorMessage="1" errorTitle="Error" error="Please select valid vehicle from drop down list." prompt="Fleet=Nau vehicles, Budget/Enterprise=Outside Rental, Please contact our office @3-2469 for special requests." sqref="E10">
      <formula1>$E$21:$E$38</formula1>
    </dataValidation>
    <dataValidation allowBlank="1" showInputMessage="1" showErrorMessage="1" promptTitle="PPG" prompt="Please input your estimated Price Per Gallon for the entire trip." sqref="L10"/>
    <dataValidation allowBlank="1" showInputMessage="1" showErrorMessage="1" promptTitle="Days" prompt="** Any rental of 7 days are to be entered as 5 due to a customary free 2 days for weekly rentals. All rentals are charged by the day &amp; expected to be returned before 0600 to avoid additional charges." sqref="F5"/>
    <dataValidation allowBlank="1" showInputMessage="1" showErrorMessage="1" prompt="** Any rental of 7 days are to be entered as 5 due to a customary free 2 days for weekly rentals. All rentals are charged by the day &amp; expected to be returned within a 24 hour time period." sqref="F10"/>
    <dataValidation allowBlank="1" showInputMessage="1" showErrorMessage="1" promptTitle="Miles" prompt="Enter your round trip miles for the entire trip." sqref="H5"/>
    <dataValidation allowBlank="1" showInputMessage="1" showErrorMessage="1" promptTitle="miles" prompt="Enter your round trip miles for the entire trip." sqref="H10"/>
    <dataValidation allowBlank="1" showInputMessage="1" showErrorMessage="1" promptTitle="OT" prompt="Overtime is applicable to charter bus only when it exceeds the following day/times M-F 8-5PM." sqref="J5"/>
    <dataValidation allowBlank="1" showInputMessage="1" showErrorMessage="1" prompt="Reg Hours_x000a_Regular hours are only applicable to the charter bus, please enter estimated useage from M-F between the hours of 8-5." sqref="L5"/>
  </dataValidations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D12" sqref="D12"/>
    </sheetView>
  </sheetViews>
  <sheetFormatPr defaultRowHeight="18" x14ac:dyDescent="0.25"/>
  <cols>
    <col min="1" max="1" width="20.7109375" style="1" customWidth="1"/>
    <col min="2" max="7" width="16.7109375" style="2" customWidth="1"/>
    <col min="8" max="8" width="9.140625" style="3"/>
  </cols>
  <sheetData>
    <row r="1" spans="1:8" ht="20.100000000000001" customHeight="1" x14ac:dyDescent="0.25">
      <c r="A1" s="3"/>
      <c r="B1"/>
      <c r="C1"/>
      <c r="D1"/>
      <c r="E1"/>
      <c r="F1"/>
      <c r="G1"/>
      <c r="H1"/>
    </row>
    <row r="2" spans="1:8" ht="20.100000000000001" customHeight="1" x14ac:dyDescent="0.25">
      <c r="A2" s="3"/>
      <c r="B2"/>
      <c r="C2"/>
      <c r="D2"/>
      <c r="E2"/>
      <c r="F2"/>
      <c r="G2"/>
      <c r="H2"/>
    </row>
    <row r="3" spans="1:8" ht="20.100000000000001" customHeight="1" x14ac:dyDescent="0.25">
      <c r="A3" s="3"/>
      <c r="B3"/>
      <c r="C3"/>
      <c r="D3"/>
      <c r="E3"/>
      <c r="F3"/>
      <c r="G3"/>
      <c r="H3"/>
    </row>
    <row r="4" spans="1:8" ht="20.100000000000001" customHeight="1" x14ac:dyDescent="0.25">
      <c r="A4" s="3"/>
      <c r="B4"/>
      <c r="C4"/>
      <c r="D4"/>
      <c r="E4"/>
      <c r="F4"/>
      <c r="G4"/>
      <c r="H4"/>
    </row>
    <row r="5" spans="1:8" ht="20.100000000000001" customHeight="1" x14ac:dyDescent="0.25">
      <c r="A5" s="3"/>
      <c r="B5"/>
      <c r="C5"/>
      <c r="D5"/>
      <c r="E5"/>
      <c r="F5"/>
      <c r="G5"/>
      <c r="H5"/>
    </row>
    <row r="6" spans="1:8" ht="20.100000000000001" customHeight="1" x14ac:dyDescent="0.25">
      <c r="A6" s="3"/>
      <c r="B6"/>
      <c r="C6"/>
      <c r="D6"/>
      <c r="E6"/>
      <c r="F6"/>
      <c r="G6"/>
      <c r="H6"/>
    </row>
    <row r="7" spans="1:8" ht="20.100000000000001" customHeight="1" x14ac:dyDescent="0.25">
      <c r="A7" s="3"/>
      <c r="B7"/>
      <c r="C7"/>
      <c r="D7"/>
      <c r="E7"/>
      <c r="F7"/>
      <c r="G7"/>
      <c r="H7"/>
    </row>
    <row r="8" spans="1:8" ht="20.100000000000001" customHeight="1" x14ac:dyDescent="0.25">
      <c r="A8" s="3"/>
      <c r="B8"/>
      <c r="C8"/>
      <c r="D8"/>
      <c r="E8"/>
      <c r="F8"/>
      <c r="G8"/>
      <c r="H8"/>
    </row>
    <row r="9" spans="1:8" ht="15.95" customHeight="1" x14ac:dyDescent="0.25">
      <c r="A9" s="3"/>
      <c r="B9"/>
      <c r="C9"/>
      <c r="D9"/>
      <c r="E9"/>
      <c r="F9"/>
      <c r="G9"/>
      <c r="H9"/>
    </row>
    <row r="10" spans="1:8" ht="15.95" customHeight="1" x14ac:dyDescent="0.25">
      <c r="A10" s="3"/>
      <c r="B10"/>
      <c r="C10"/>
      <c r="D10"/>
      <c r="E10"/>
      <c r="F10"/>
      <c r="G10"/>
      <c r="H10"/>
    </row>
    <row r="11" spans="1:8" ht="15.95" customHeight="1" x14ac:dyDescent="0.25">
      <c r="A11" s="3"/>
      <c r="B11"/>
      <c r="C11"/>
      <c r="D11"/>
      <c r="E11"/>
      <c r="F11"/>
      <c r="G11"/>
      <c r="H11"/>
    </row>
    <row r="12" spans="1:8" ht="15.95" customHeight="1" x14ac:dyDescent="0.25">
      <c r="A12" s="3"/>
      <c r="B12"/>
      <c r="C12"/>
      <c r="D12"/>
      <c r="E12"/>
      <c r="F12"/>
      <c r="G12"/>
      <c r="H12"/>
    </row>
    <row r="13" spans="1:8" ht="15.95" customHeight="1" x14ac:dyDescent="0.25">
      <c r="A13" s="3"/>
      <c r="B13"/>
      <c r="C13"/>
      <c r="D13"/>
      <c r="E13"/>
      <c r="F13"/>
      <c r="G13"/>
      <c r="H13"/>
    </row>
    <row r="14" spans="1:8" ht="15.95" customHeight="1" x14ac:dyDescent="0.25">
      <c r="A14" s="3"/>
      <c r="B14"/>
      <c r="C14"/>
      <c r="D14"/>
      <c r="E14"/>
      <c r="F14"/>
      <c r="G14"/>
      <c r="H14"/>
    </row>
    <row r="15" spans="1:8" x14ac:dyDescent="0.25">
      <c r="A15" s="3"/>
      <c r="B15"/>
      <c r="C15"/>
      <c r="D15"/>
      <c r="E15"/>
      <c r="F15"/>
      <c r="G15"/>
      <c r="H1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ValidVehicles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2017-02-16T01:06:41Z</cp:lastPrinted>
  <dcterms:created xsi:type="dcterms:W3CDTF">2017-02-16T00:39:32Z</dcterms:created>
  <dcterms:modified xsi:type="dcterms:W3CDTF">2018-06-27T19:02:30Z</dcterms:modified>
</cp:coreProperties>
</file>