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nrs235\Desktop\"/>
    </mc:Choice>
  </mc:AlternateContent>
  <xr:revisionPtr revIDLastSave="0" documentId="13_ncr:1_{F4EEC898-1048-4F72-8D8A-A9B74F696C8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Rates" sheetId="1" r:id="rId1"/>
    <sheet name="Calculat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3" i="2"/>
  <c r="B9" i="2"/>
  <c r="B7" i="2" l="1"/>
  <c r="B10" i="2" l="1"/>
  <c r="A11" i="2" s="1"/>
</calcChain>
</file>

<file path=xl/sharedStrings.xml><?xml version="1.0" encoding="utf-8"?>
<sst xmlns="http://schemas.openxmlformats.org/spreadsheetml/2006/main" count="21" uniqueCount="17">
  <si>
    <t>Vehicle Type</t>
  </si>
  <si>
    <t>Daily Rate</t>
  </si>
  <si>
    <t>Mileage Rate</t>
  </si>
  <si>
    <t>Sedan</t>
  </si>
  <si>
    <t>Minivan</t>
  </si>
  <si>
    <t>Mid-AWD SUV</t>
  </si>
  <si>
    <t>Large AWD SUV</t>
  </si>
  <si>
    <t>4x4 SUV</t>
  </si>
  <si>
    <t>Small Truck</t>
  </si>
  <si>
    <t>Standard Truck</t>
  </si>
  <si>
    <t>Passenger Van</t>
  </si>
  <si>
    <t>Miles Traveled</t>
  </si>
  <si>
    <t>Number of Days</t>
  </si>
  <si>
    <t>Motor Pool Cost</t>
  </si>
  <si>
    <t>Personal Rate (/mile)</t>
  </si>
  <si>
    <t>Personal Cost</t>
  </si>
  <si>
    <t>Savings (Personal - Motor Pool)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</si>
</sst>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horizontal="center"/>
    </xf>
    <xf numFmtId="44" fontId="0" fillId="0" borderId="0" xfId="1" applyFont="1"/>
    <xf numFmtId="0" fontId="0" fillId="0" borderId="0" xfId="0" applyProtection="1">
      <protection locked="0"/>
    </xf>
    <xf numFmtId="0" fontId="1" fillId="0" borderId="1" xfId="0" applyFont="1" applyBorder="1"/>
    <xf numFmtId="0" fontId="0" fillId="0" borderId="2" xfId="0" applyBorder="1" applyProtection="1">
      <protection locked="0"/>
    </xf>
    <xf numFmtId="0" fontId="1" fillId="0" borderId="3" xfId="0" applyFont="1" applyBorder="1"/>
    <xf numFmtId="164" fontId="0" fillId="0" borderId="4" xfId="0" applyNumberFormat="1" applyBorder="1"/>
    <xf numFmtId="1" fontId="0" fillId="0" borderId="4" xfId="0" applyNumberFormat="1" applyBorder="1" applyProtection="1">
      <protection locked="0"/>
    </xf>
    <xf numFmtId="164" fontId="0" fillId="0" borderId="2" xfId="0" applyNumberFormat="1" applyBorder="1"/>
    <xf numFmtId="0" fontId="1" fillId="0" borderId="5" xfId="0" applyFont="1" applyBorder="1"/>
    <xf numFmtId="164" fontId="0" fillId="0" borderId="6" xfId="0" applyNumberFormat="1" applyBorder="1"/>
    <xf numFmtId="164" fontId="3" fillId="0" borderId="4" xfId="0" applyNumberFormat="1" applyFont="1" applyBorder="1"/>
    <xf numFmtId="164" fontId="3" fillId="0" borderId="6" xfId="0" applyNumberFormat="1" applyFont="1" applyBorder="1"/>
    <xf numFmtId="0" fontId="0" fillId="3" borderId="7" xfId="0" applyFill="1" applyBorder="1"/>
  </cellXfs>
  <cellStyles count="2">
    <cellStyle name="Currency" xfId="1" builtinId="4"/>
    <cellStyle name="Normal" xfId="0" builtinId="0"/>
  </cellStyles>
  <dxfs count="2"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Rates" displayName="tblRates" ref="A1:C9">
  <autoFilter ref="A1:C9" xr:uid="{00000000-0009-0000-0100-000001000000}"/>
  <tableColumns count="3">
    <tableColumn id="1" xr3:uid="{00000000-0010-0000-0000-000001000000}" name="Vehicle Type"/>
    <tableColumn id="2" xr3:uid="{00000000-0010-0000-0000-000002000000}" name="Daily Rate" dataCellStyle="Currency"/>
    <tableColumn id="3" xr3:uid="{00000000-0010-0000-0000-000003000000}" name="Mileage Rate" dataCellStyle="Currenc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workbookViewId="0">
      <selection activeCell="I25" sqref="I25"/>
    </sheetView>
  </sheetViews>
  <sheetFormatPr defaultRowHeight="15" x14ac:dyDescent="0.25"/>
  <cols>
    <col min="1" max="1" width="17" bestFit="1" customWidth="1"/>
    <col min="2" max="2" width="14.42578125" bestFit="1" customWidth="1"/>
    <col min="3" max="3" width="17.285156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s="2">
        <v>39.71</v>
      </c>
      <c r="C2" s="2">
        <v>0.15</v>
      </c>
    </row>
    <row r="3" spans="1:3" x14ac:dyDescent="0.25">
      <c r="A3" t="s">
        <v>4</v>
      </c>
      <c r="B3" s="2">
        <v>50.75</v>
      </c>
      <c r="C3" s="2">
        <v>0.28000000000000003</v>
      </c>
    </row>
    <row r="4" spans="1:3" x14ac:dyDescent="0.25">
      <c r="A4" t="s">
        <v>5</v>
      </c>
      <c r="B4" s="2">
        <v>53.59</v>
      </c>
      <c r="C4" s="2">
        <v>0.19</v>
      </c>
    </row>
    <row r="5" spans="1:3" x14ac:dyDescent="0.25">
      <c r="A5" t="s">
        <v>6</v>
      </c>
      <c r="B5" s="2">
        <v>55.97</v>
      </c>
      <c r="C5" s="2">
        <v>0.33</v>
      </c>
    </row>
    <row r="6" spans="1:3" x14ac:dyDescent="0.25">
      <c r="A6" t="s">
        <v>7</v>
      </c>
      <c r="B6" s="2">
        <v>82.5</v>
      </c>
      <c r="C6" s="2">
        <v>0.49</v>
      </c>
    </row>
    <row r="7" spans="1:3" x14ac:dyDescent="0.25">
      <c r="A7" t="s">
        <v>8</v>
      </c>
      <c r="B7" s="2">
        <v>55.97</v>
      </c>
      <c r="C7" s="2">
        <v>0.33</v>
      </c>
    </row>
    <row r="8" spans="1:3" x14ac:dyDescent="0.25">
      <c r="A8" t="s">
        <v>9</v>
      </c>
      <c r="B8" s="2">
        <v>82.5</v>
      </c>
      <c r="C8" s="2">
        <v>0.49</v>
      </c>
    </row>
    <row r="9" spans="1:3" x14ac:dyDescent="0.25">
      <c r="A9" t="s">
        <v>10</v>
      </c>
      <c r="B9" s="2">
        <v>76.48</v>
      </c>
      <c r="C9" s="2">
        <v>0.42</v>
      </c>
    </row>
  </sheetData>
  <sheetProtection algorithmName="SHA-512" hashValue="YY9Wd27tNxjI2v9u96iLdqXq6A8A2/9k/6FHb5A+FVDuDkd4dlbggeDh/xKB2lhIRccmi6vMWO0kOwF/d7KKig==" saltValue="IvisvOvk9ZHJxxG9QzRYGg==" spinCount="100000" sheet="1" objects="1" scenarios="1"/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tabSelected="1" workbookViewId="0">
      <selection activeCell="F16" sqref="F16"/>
    </sheetView>
  </sheetViews>
  <sheetFormatPr defaultRowHeight="15" x14ac:dyDescent="0.25"/>
  <cols>
    <col min="1" max="1" width="33.5703125" bestFit="1" customWidth="1"/>
    <col min="4" max="4" width="17.5703125" bestFit="1" customWidth="1"/>
  </cols>
  <sheetData>
    <row r="1" spans="1:2" ht="15.75" thickBot="1" x14ac:dyDescent="0.3"/>
    <row r="2" spans="1:2" x14ac:dyDescent="0.25">
      <c r="A2" s="4" t="s">
        <v>0</v>
      </c>
      <c r="B2" s="5" t="s">
        <v>7</v>
      </c>
    </row>
    <row r="3" spans="1:2" x14ac:dyDescent="0.25">
      <c r="A3" s="6" t="s">
        <v>1</v>
      </c>
      <c r="B3" s="7">
        <f>IF($B$2="","", VLOOKUP($B$2, Rates!$A$2:$C$9, 2, FALSE))</f>
        <v>82.5</v>
      </c>
    </row>
    <row r="4" spans="1:2" x14ac:dyDescent="0.25">
      <c r="A4" s="6" t="s">
        <v>2</v>
      </c>
      <c r="B4" s="7">
        <f>IF($B$2="","", VLOOKUP($B$2, Rates!$A$2:$C$9, 3, FALSE))</f>
        <v>0.49</v>
      </c>
    </row>
    <row r="5" spans="1:2" x14ac:dyDescent="0.25">
      <c r="A5" s="6" t="s">
        <v>11</v>
      </c>
      <c r="B5" s="8">
        <v>6</v>
      </c>
    </row>
    <row r="6" spans="1:2" x14ac:dyDescent="0.25">
      <c r="A6" s="6" t="s">
        <v>12</v>
      </c>
      <c r="B6" s="8">
        <v>8</v>
      </c>
    </row>
    <row r="7" spans="1:2" ht="15.75" thickBot="1" x14ac:dyDescent="0.3">
      <c r="A7" s="10" t="s">
        <v>13</v>
      </c>
      <c r="B7" s="13">
        <f>IF(OR($B$2="", $B$5="", $B$6=""), "", ($B$6*$B$3)+($B$5*$B$4))</f>
        <v>662.94</v>
      </c>
    </row>
    <row r="8" spans="1:2" x14ac:dyDescent="0.25">
      <c r="A8" s="4" t="s">
        <v>14</v>
      </c>
      <c r="B8" s="9">
        <v>0.67</v>
      </c>
    </row>
    <row r="9" spans="1:2" x14ac:dyDescent="0.25">
      <c r="A9" s="6" t="s">
        <v>15</v>
      </c>
      <c r="B9" s="12">
        <f>IF($B$5="","", $B$5*$B$8)</f>
        <v>4.0200000000000005</v>
      </c>
    </row>
    <row r="10" spans="1:2" ht="15.75" thickBot="1" x14ac:dyDescent="0.3">
      <c r="A10" s="6" t="s">
        <v>16</v>
      </c>
      <c r="B10" s="11">
        <f>IF($B$7="","", $B$9-$B$7)</f>
        <v>-658.92000000000007</v>
      </c>
    </row>
    <row r="11" spans="1:2" ht="15.75" thickBot="1" x14ac:dyDescent="0.3">
      <c r="A11" s="14" t="str">
        <f>IF(B10&gt;0,"✓ Motor Pool is more cost-effective","")</f>
        <v/>
      </c>
    </row>
    <row r="21" spans="5:5" x14ac:dyDescent="0.25">
      <c r="E21" s="3"/>
    </row>
  </sheetData>
  <sheetProtection algorithmName="SHA-512" hashValue="Z6+BAacvuKj8u3D4/wBmdJNsOWtqI/yu4+oMGoeKCj5HFZu/XapXN65ZIz7Z8Qk6gLaNkJNynPGKo4KleVdPyQ==" saltValue="3zg9NzLDqxnVh0Fx+Co0CA==" spinCount="100000" sheet="1" objects="1" scenarios="1"/>
  <conditionalFormatting sqref="A11">
    <cfRule type="expression" dxfId="1" priority="1">
      <formula>B10&gt;0</formula>
    </cfRule>
  </conditionalFormatting>
  <conditionalFormatting sqref="B10">
    <cfRule type="expression" dxfId="0" priority="2">
      <formula>B10&gt;0</formula>
    </cfRule>
  </conditionalFormatting>
  <dataValidations count="3">
    <dataValidation type="decimal" operator="greaterThanOrEqual" showInputMessage="1" showErrorMessage="1" errorTitle="Invalid miles" error="Please enter a number of miles &gt;= 0" promptTitle="Miles" prompt="Enter miles traveled (&gt;= 0)" sqref="B5" xr:uid="{00000000-0002-0000-0100-000001000000}">
      <formula1>0</formula1>
    </dataValidation>
    <dataValidation type="whole" operator="greaterThanOrEqual" showInputMessage="1" showErrorMessage="1" errorTitle="Invalid days" error="Please enter a whole number of days (&gt;= 1)" promptTitle="Days" prompt="Enter number of days (whole number, &gt;=1)" sqref="B6" xr:uid="{00000000-0002-0000-0100-000002000000}">
      <formula1>1</formula1>
    </dataValidation>
    <dataValidation type="decimal" operator="greaterThanOrEqual" showInputMessage="1" showErrorMessage="1" errorTitle="Invalid rate" error="Please enter a per-mile reimbursement &gt;= 0" promptTitle="Personal Rate" prompt="Current personal reimbursement rat is $0.67 per mile" sqref="B8" xr:uid="{00000000-0002-0000-0100-000003000000}">
      <formula1>0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valid entry" error="Please select a vehicle from the list." promptTitle="Vehicle Selection" prompt="Select a vehicle from the dropdown." xr:uid="{00000000-0002-0000-0100-000000000000}">
          <x14:formula1>
            <xm:f>Rates!$A$2:$A$9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Rates</vt:lpstr>
      <vt:lpstr>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Nathan Ryan Saurer</cp:lastModifiedBy>
  <dcterms:created xsi:type="dcterms:W3CDTF">2025-09-11T16:38:45Z</dcterms:created>
  <dcterms:modified xsi:type="dcterms:W3CDTF">2025-09-11T20:15:26Z</dcterms:modified>
</cp:coreProperties>
</file>