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/Users/mws22/Google Drive/NAU/Department and College/ME Undergraduate Academic Standards/"/>
    </mc:Choice>
  </mc:AlternateContent>
  <bookViews>
    <workbookView xWindow="3740" yWindow="460" windowWidth="16400" windowHeight="17540" tabRatio="500"/>
  </bookViews>
  <sheets>
    <sheet name="Sheet3" sheetId="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3" l="1"/>
  <c r="H14" i="3"/>
  <c r="I14" i="3"/>
  <c r="D6" i="3"/>
  <c r="D7" i="3"/>
  <c r="D8" i="3"/>
  <c r="E11" i="3"/>
  <c r="H11" i="3"/>
  <c r="I11" i="3"/>
  <c r="E7" i="3"/>
  <c r="E8" i="3"/>
  <c r="E12" i="3"/>
  <c r="H12" i="3"/>
  <c r="I12" i="3"/>
  <c r="E13" i="3"/>
  <c r="H13" i="3"/>
  <c r="I13" i="3"/>
  <c r="E15" i="3"/>
  <c r="H15" i="3"/>
  <c r="I15" i="3"/>
  <c r="E16" i="3"/>
  <c r="H16" i="3"/>
  <c r="I16" i="3"/>
  <c r="E17" i="3"/>
  <c r="H17" i="3"/>
  <c r="I17" i="3"/>
  <c r="E18" i="3"/>
  <c r="H18" i="3"/>
  <c r="I18" i="3"/>
  <c r="I19" i="3"/>
  <c r="F14" i="3"/>
  <c r="G14" i="3"/>
  <c r="F11" i="3"/>
  <c r="G11" i="3"/>
  <c r="F12" i="3"/>
  <c r="G12" i="3"/>
  <c r="F13" i="3"/>
  <c r="G13" i="3"/>
  <c r="C22" i="3"/>
  <c r="K12" i="3"/>
  <c r="K13" i="3"/>
  <c r="K14" i="3"/>
  <c r="K15" i="3"/>
  <c r="K16" i="3"/>
  <c r="K17" i="3"/>
  <c r="K18" i="3"/>
  <c r="K11" i="3"/>
  <c r="J12" i="3"/>
  <c r="L12" i="3"/>
  <c r="J13" i="3"/>
  <c r="L13" i="3"/>
  <c r="J14" i="3"/>
  <c r="L14" i="3"/>
  <c r="F15" i="3"/>
  <c r="G15" i="3"/>
  <c r="J15" i="3"/>
  <c r="L15" i="3"/>
  <c r="F16" i="3"/>
  <c r="G16" i="3"/>
  <c r="J16" i="3"/>
  <c r="L16" i="3"/>
  <c r="F17" i="3"/>
  <c r="G17" i="3"/>
  <c r="J17" i="3"/>
  <c r="L17" i="3"/>
  <c r="F18" i="3"/>
  <c r="G18" i="3"/>
  <c r="J18" i="3"/>
  <c r="L18" i="3"/>
  <c r="L11" i="3"/>
  <c r="L19" i="3"/>
  <c r="C19" i="3"/>
  <c r="C23" i="3"/>
  <c r="J11" i="3"/>
  <c r="J19" i="3"/>
</calcChain>
</file>

<file path=xl/sharedStrings.xml><?xml version="1.0" encoding="utf-8"?>
<sst xmlns="http://schemas.openxmlformats.org/spreadsheetml/2006/main" count="27" uniqueCount="25">
  <si>
    <t>Units</t>
  </si>
  <si>
    <t>Course</t>
  </si>
  <si>
    <t>Total Units</t>
  </si>
  <si>
    <t>Grade</t>
  </si>
  <si>
    <t>Current GPA</t>
  </si>
  <si>
    <t>Best scenario GPA</t>
  </si>
  <si>
    <t>ME136</t>
  </si>
  <si>
    <t>ME137</t>
  </si>
  <si>
    <t>CS122</t>
  </si>
  <si>
    <t>PHY161</t>
  </si>
  <si>
    <t>PHY262</t>
  </si>
  <si>
    <t>CENE251</t>
  </si>
  <si>
    <t>MAT238</t>
  </si>
  <si>
    <t>ME240</t>
  </si>
  <si>
    <t>Grade Equiv</t>
  </si>
  <si>
    <t>Calc AB</t>
  </si>
  <si>
    <t>Calc BC</t>
  </si>
  <si>
    <t>MAT 136</t>
  </si>
  <si>
    <t>MAT 137</t>
  </si>
  <si>
    <t>AP Scores Grade Logic</t>
  </si>
  <si>
    <t>Notes:</t>
  </si>
  <si>
    <t xml:space="preserve"> Input your course grades (A-F) in the blue cells here</t>
  </si>
  <si>
    <t xml:space="preserve"> Input your AP scores (1-5) in the blue cells here if you have taken either AP exam</t>
  </si>
  <si>
    <t>Mechanical Engineering Foundation GPA Calculator</t>
  </si>
  <si>
    <t>(Grade equivalent)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</si>
</sst>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Avenir Book"/>
      <family val="2"/>
    </font>
    <font>
      <sz val="10"/>
      <color theme="1"/>
      <name val="Avenir Book"/>
      <family val="2"/>
    </font>
    <font>
      <b/>
      <sz val="10"/>
      <color theme="1"/>
      <name val="Avenir Book"/>
      <family val="2"/>
    </font>
    <font>
      <b/>
      <u/>
      <sz val="10"/>
      <color theme="1"/>
      <name val="Avenir Book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auto="1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34998626667073579"/>
      </left>
      <right style="thin">
        <color auto="1"/>
      </right>
      <top style="medium">
        <color theme="1" tint="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theme="1" tint="0.499984740745262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theme="0" tint="-0.499984740745262"/>
      </right>
      <top style="thin">
        <color auto="1"/>
      </top>
      <bottom/>
      <diagonal/>
    </border>
    <border>
      <left style="medium">
        <color theme="1" tint="0.499984740745262"/>
      </left>
      <right style="thin">
        <color theme="0" tint="-0.34998626667073579"/>
      </right>
      <top style="medium">
        <color theme="1" tint="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1" tint="0.499984740745262"/>
      </top>
      <bottom/>
      <diagonal/>
    </border>
    <border>
      <left style="thin">
        <color theme="0" tint="-0.34998626667073579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9" xfId="0" applyFont="1" applyBorder="1"/>
    <xf numFmtId="0" fontId="5" fillId="0" borderId="0" xfId="0" applyFont="1" applyAlignment="1">
      <alignment vertical="center"/>
    </xf>
    <xf numFmtId="0" fontId="4" fillId="0" borderId="10" xfId="0" applyFont="1" applyBorder="1"/>
    <xf numFmtId="0" fontId="4" fillId="0" borderId="11" xfId="0" applyFont="1" applyBorder="1"/>
    <xf numFmtId="0" fontId="4" fillId="0" borderId="17" xfId="0" applyFont="1" applyBorder="1"/>
    <xf numFmtId="0" fontId="4" fillId="0" borderId="18" xfId="0" applyFont="1" applyBorder="1"/>
    <xf numFmtId="0" fontId="4" fillId="2" borderId="18" xfId="0" applyFont="1" applyFill="1" applyBorder="1"/>
    <xf numFmtId="0" fontId="4" fillId="2" borderId="19" xfId="0" applyFont="1" applyFill="1" applyBorder="1"/>
    <xf numFmtId="0" fontId="4" fillId="0" borderId="12" xfId="0" applyFont="1" applyBorder="1"/>
    <xf numFmtId="0" fontId="4" fillId="3" borderId="0" xfId="0" applyFont="1" applyFill="1" applyBorder="1" applyProtection="1">
      <protection locked="0"/>
    </xf>
    <xf numFmtId="0" fontId="4" fillId="2" borderId="0" xfId="0" applyFont="1" applyFill="1" applyBorder="1"/>
    <xf numFmtId="0" fontId="4" fillId="2" borderId="13" xfId="0" applyFont="1" applyFill="1" applyBorder="1"/>
    <xf numFmtId="0" fontId="4" fillId="0" borderId="14" xfId="0" applyFont="1" applyBorder="1"/>
    <xf numFmtId="0" fontId="4" fillId="0" borderId="15" xfId="0" applyFont="1" applyBorder="1"/>
    <xf numFmtId="0" fontId="4" fillId="2" borderId="15" xfId="0" applyFont="1" applyFill="1" applyBorder="1"/>
    <xf numFmtId="0" fontId="4" fillId="2" borderId="16" xfId="0" applyFont="1" applyFill="1" applyBorder="1"/>
    <xf numFmtId="0" fontId="4" fillId="0" borderId="1" xfId="0" applyFont="1" applyBorder="1"/>
    <xf numFmtId="0" fontId="4" fillId="0" borderId="7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/>
    <xf numFmtId="2" fontId="6" fillId="0" borderId="3" xfId="0" applyNumberFormat="1" applyFont="1" applyBorder="1" applyAlignment="1">
      <alignment horizontal="center"/>
    </xf>
    <xf numFmtId="0" fontId="4" fillId="0" borderId="4" xfId="0" applyFont="1" applyBorder="1"/>
    <xf numFmtId="164" fontId="4" fillId="0" borderId="0" xfId="0" applyNumberFormat="1" applyFont="1"/>
    <xf numFmtId="0" fontId="4" fillId="0" borderId="9" xfId="0" applyFont="1" applyBorder="1" applyAlignment="1">
      <alignment horizontal="left"/>
    </xf>
    <xf numFmtId="164" fontId="4" fillId="0" borderId="11" xfId="0" applyNumberFormat="1" applyFont="1" applyBorder="1" applyAlignment="1">
      <alignment horizontal="right"/>
    </xf>
    <xf numFmtId="0" fontId="4" fillId="0" borderId="14" xfId="0" applyFont="1" applyBorder="1" applyAlignment="1">
      <alignment horizontal="left"/>
    </xf>
    <xf numFmtId="164" fontId="4" fillId="0" borderId="16" xfId="0" applyNumberFormat="1" applyFont="1" applyBorder="1" applyAlignment="1">
      <alignment horizontal="right"/>
    </xf>
    <xf numFmtId="0" fontId="4" fillId="0" borderId="20" xfId="0" applyFont="1" applyBorder="1"/>
    <xf numFmtId="0" fontId="4" fillId="0" borderId="21" xfId="0" applyFont="1" applyBorder="1"/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/>
    <xf numFmtId="0" fontId="4" fillId="0" borderId="24" xfId="0" applyFont="1" applyBorder="1"/>
    <xf numFmtId="0" fontId="4" fillId="2" borderId="25" xfId="0" applyFont="1" applyFill="1" applyBorder="1"/>
    <xf numFmtId="0" fontId="4" fillId="0" borderId="0" xfId="0" applyFont="1" applyBorder="1"/>
    <xf numFmtId="0" fontId="4" fillId="3" borderId="0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/>
    <xf numFmtId="0" fontId="4" fillId="3" borderId="10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>
      <alignment horizontal="center"/>
    </xf>
    <xf numFmtId="0" fontId="4" fillId="0" borderId="12" xfId="0" applyFont="1" applyFill="1" applyBorder="1"/>
    <xf numFmtId="0" fontId="4" fillId="2" borderId="13" xfId="0" applyFont="1" applyFill="1" applyBorder="1" applyAlignment="1">
      <alignment horizontal="center"/>
    </xf>
    <xf numFmtId="0" fontId="4" fillId="3" borderId="15" xfId="0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>
      <alignment horizontal="center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84666</xdr:colOff>
      <xdr:row>0</xdr:row>
      <xdr:rowOff>42333</xdr:rowOff>
    </xdr:from>
    <xdr:to>
      <xdr:col>1</xdr:col>
      <xdr:colOff>1092200</xdr:colOff>
      <xdr:row>0</xdr:row>
      <xdr:rowOff>787400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471" t="20645" r="13311" b="22580"/>
        <a:stretch/>
      </xdr:blipFill>
      <xdr:spPr>
        <a:xfrm>
          <a:off x="84666" y="42333"/>
          <a:ext cx="1837267" cy="745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3"/>
  <sheetViews>
    <sheetView showGridLines="0" showRowColHeaders="0" tabSelected="1" zoomScale="150" zoomScaleNormal="150" zoomScalePageLayoutView="150" workbookViewId="0">
      <selection activeCell="D6" sqref="D6"/>
    </sheetView>
  </sheetViews>
  <sheetFormatPr baseColWidth="10" defaultRowHeight="15" x14ac:dyDescent="0.25"/>
  <cols>
    <col min="1" max="1" width="10.83203125" style="2"/>
    <col min="2" max="2" width="15.83203125" style="2" customWidth="1"/>
    <col min="3" max="3" width="5" style="2" customWidth="1"/>
    <col min="4" max="4" width="7.6640625" style="2" customWidth="1"/>
    <col min="5" max="5" width="10.33203125" style="2" customWidth="1"/>
    <col min="6" max="12" width="0" style="2" hidden="1" customWidth="1"/>
    <col min="13" max="16384" width="10.83203125" style="2"/>
  </cols>
  <sheetData>
    <row r="1" spans="2:14" ht="70" customHeight="1" x14ac:dyDescent="0.25"/>
    <row r="2" spans="2:14" ht="20" x14ac:dyDescent="0.3">
      <c r="B2" s="1" t="s">
        <v>23</v>
      </c>
      <c r="N2" s="4"/>
    </row>
    <row r="3" spans="2:14" ht="16" thickBot="1" x14ac:dyDescent="0.3">
      <c r="N3" s="4"/>
    </row>
    <row r="4" spans="2:14" x14ac:dyDescent="0.25">
      <c r="B4" s="3" t="s">
        <v>19</v>
      </c>
      <c r="C4" s="5"/>
      <c r="D4" s="5" t="s">
        <v>24</v>
      </c>
      <c r="E4" s="6"/>
      <c r="M4" s="2" t="s">
        <v>20</v>
      </c>
      <c r="N4" s="4"/>
    </row>
    <row r="5" spans="2:14" x14ac:dyDescent="0.25">
      <c r="B5" s="7"/>
      <c r="C5" s="8"/>
      <c r="D5" s="9" t="s">
        <v>17</v>
      </c>
      <c r="E5" s="10" t="s">
        <v>18</v>
      </c>
      <c r="M5" s="2" t="s">
        <v>22</v>
      </c>
      <c r="N5" s="4"/>
    </row>
    <row r="6" spans="2:14" x14ac:dyDescent="0.25">
      <c r="B6" s="11" t="s">
        <v>15</v>
      </c>
      <c r="C6" s="12"/>
      <c r="D6" s="13" t="str">
        <f>IF(OR(C6=5,C6=4),"A",IF(C6=3,"B"," "))</f>
        <v xml:space="preserve"> </v>
      </c>
      <c r="E6" s="14"/>
      <c r="N6" s="4"/>
    </row>
    <row r="7" spans="2:14" x14ac:dyDescent="0.25">
      <c r="B7" s="11" t="s">
        <v>16</v>
      </c>
      <c r="C7" s="12"/>
      <c r="D7" s="13" t="str">
        <f>IF(OR(C7=5,C7=4),"A",IF(C7=3,"A"," "))</f>
        <v xml:space="preserve"> </v>
      </c>
      <c r="E7" s="14" t="str">
        <f>IF(OR(C7=5,C7=4),"A"," ")</f>
        <v xml:space="preserve"> </v>
      </c>
      <c r="N7" s="4"/>
    </row>
    <row r="8" spans="2:14" ht="16" thickBot="1" x14ac:dyDescent="0.3">
      <c r="B8" s="15" t="s">
        <v>14</v>
      </c>
      <c r="C8" s="16"/>
      <c r="D8" s="17" t="str">
        <f>IF(AND(ISBLANK(D6),ISBLANK(D7)),"",IF(OR(D6=" ",D7=" "),CHAR(MAX(CODE(D7),CODE(D6))),CHAR(MIN(CODE(D7),CODE(D6)))))</f>
        <v xml:space="preserve"> </v>
      </c>
      <c r="E8" s="18" t="str">
        <f>IF(E7="A",E7," ")</f>
        <v xml:space="preserve"> </v>
      </c>
      <c r="N8" s="4"/>
    </row>
    <row r="9" spans="2:14" ht="16" thickBot="1" x14ac:dyDescent="0.3">
      <c r="N9" s="4"/>
    </row>
    <row r="10" spans="2:14" ht="16" thickBot="1" x14ac:dyDescent="0.3">
      <c r="B10" s="34" t="s">
        <v>1</v>
      </c>
      <c r="C10" s="35" t="s">
        <v>0</v>
      </c>
      <c r="D10" s="36" t="s">
        <v>3</v>
      </c>
      <c r="E10" s="37" t="s">
        <v>14</v>
      </c>
      <c r="F10" s="20"/>
      <c r="G10" s="19"/>
      <c r="H10" s="19"/>
      <c r="I10" s="19"/>
      <c r="J10" s="19"/>
      <c r="K10" s="19"/>
      <c r="L10" s="21"/>
      <c r="M10" s="2" t="s">
        <v>20</v>
      </c>
    </row>
    <row r="11" spans="2:14" x14ac:dyDescent="0.25">
      <c r="B11" s="44" t="s">
        <v>6</v>
      </c>
      <c r="C11" s="5">
        <v>4</v>
      </c>
      <c r="D11" s="45"/>
      <c r="E11" s="46" t="str">
        <f>IF(ISBLANK(D11),D8,D11)</f>
        <v xml:space="preserve"> </v>
      </c>
      <c r="F11" s="23" t="b">
        <f>IF(E11="A",4,IF(E11="B",3,IF(E11="C",2,IF(E11="D",1,IF(E11="F",0)))))</f>
        <v>0</v>
      </c>
      <c r="G11" s="24">
        <f>F11/4*$C11</f>
        <v>0</v>
      </c>
      <c r="H11" s="22">
        <f>IF(OR(E11="A",E11="B",E11="C",E11="D",E11="F"),1,0)</f>
        <v>0</v>
      </c>
      <c r="I11" s="22">
        <f t="shared" ref="I11:I18" si="0">H11*C11</f>
        <v>0</v>
      </c>
      <c r="J11" s="24">
        <f t="shared" ref="J11:J18" si="1">H11*C11</f>
        <v>0</v>
      </c>
      <c r="K11" s="24">
        <f>IF(OR(E11="A",E11="B",E11="C",E11="D",E11="F"),0,1)</f>
        <v>1</v>
      </c>
      <c r="L11" s="25">
        <f t="shared" ref="L11:L18" si="2">K11*C11</f>
        <v>4</v>
      </c>
      <c r="M11" s="2" t="s">
        <v>21</v>
      </c>
    </row>
    <row r="12" spans="2:14" x14ac:dyDescent="0.25">
      <c r="B12" s="47" t="s">
        <v>7</v>
      </c>
      <c r="C12" s="42">
        <v>4</v>
      </c>
      <c r="D12" s="43"/>
      <c r="E12" s="48" t="str">
        <f>IF(ISBLANK(D12),E8,D12)</f>
        <v xml:space="preserve"> </v>
      </c>
      <c r="F12" s="23" t="b">
        <f t="shared" ref="F12:F18" si="3">IF(E12="A",4,IF(E12="B",3,IF(E12="C",2,IF(E12="D",1,IF(E12="F",0)))))</f>
        <v>0</v>
      </c>
      <c r="G12" s="24">
        <f t="shared" ref="G12:G18" si="4">F12/4*$C12</f>
        <v>0</v>
      </c>
      <c r="H12" s="22">
        <f t="shared" ref="H12:H18" si="5">IF(OR(E12="A",E12="B",E12="C",E12="D",E12="F"),1,0)</f>
        <v>0</v>
      </c>
      <c r="I12" s="22">
        <f t="shared" si="0"/>
        <v>0</v>
      </c>
      <c r="J12" s="24">
        <f t="shared" si="1"/>
        <v>0</v>
      </c>
      <c r="K12" s="24">
        <f t="shared" ref="K12:K18" si="6">IF(OR(E12="A",E12="B",E12="C",E12="D",E12="F"),0,1)</f>
        <v>1</v>
      </c>
      <c r="L12" s="25">
        <f t="shared" si="2"/>
        <v>4</v>
      </c>
    </row>
    <row r="13" spans="2:14" x14ac:dyDescent="0.25">
      <c r="B13" s="47" t="s">
        <v>8</v>
      </c>
      <c r="C13" s="42">
        <v>2</v>
      </c>
      <c r="D13" s="43"/>
      <c r="E13" s="48" t="str">
        <f>IF(ISBLANK(D13)," ",D13)</f>
        <v xml:space="preserve"> </v>
      </c>
      <c r="F13" s="23" t="b">
        <f t="shared" si="3"/>
        <v>0</v>
      </c>
      <c r="G13" s="24">
        <f t="shared" si="4"/>
        <v>0</v>
      </c>
      <c r="H13" s="22">
        <f t="shared" si="5"/>
        <v>0</v>
      </c>
      <c r="I13" s="22">
        <f t="shared" si="0"/>
        <v>0</v>
      </c>
      <c r="J13" s="24">
        <f t="shared" si="1"/>
        <v>0</v>
      </c>
      <c r="K13" s="24">
        <f t="shared" si="6"/>
        <v>1</v>
      </c>
      <c r="L13" s="25">
        <f t="shared" si="2"/>
        <v>2</v>
      </c>
    </row>
    <row r="14" spans="2:14" x14ac:dyDescent="0.25">
      <c r="B14" s="47" t="s">
        <v>9</v>
      </c>
      <c r="C14" s="42">
        <v>4</v>
      </c>
      <c r="D14" s="43"/>
      <c r="E14" s="48" t="str">
        <f t="shared" ref="E14:E18" si="7">IF(ISBLANK(D14)," ",D14)</f>
        <v xml:space="preserve"> </v>
      </c>
      <c r="F14" s="23" t="b">
        <f t="shared" si="3"/>
        <v>0</v>
      </c>
      <c r="G14" s="24">
        <f t="shared" si="4"/>
        <v>0</v>
      </c>
      <c r="H14" s="22">
        <f t="shared" si="5"/>
        <v>0</v>
      </c>
      <c r="I14" s="22">
        <f t="shared" si="0"/>
        <v>0</v>
      </c>
      <c r="J14" s="24">
        <f t="shared" si="1"/>
        <v>0</v>
      </c>
      <c r="K14" s="24">
        <f t="shared" si="6"/>
        <v>1</v>
      </c>
      <c r="L14" s="25">
        <f t="shared" si="2"/>
        <v>4</v>
      </c>
    </row>
    <row r="15" spans="2:14" x14ac:dyDescent="0.25">
      <c r="B15" s="47" t="s">
        <v>10</v>
      </c>
      <c r="C15" s="42">
        <v>3</v>
      </c>
      <c r="D15" s="43"/>
      <c r="E15" s="48" t="str">
        <f t="shared" si="7"/>
        <v xml:space="preserve"> </v>
      </c>
      <c r="F15" s="23" t="b">
        <f t="shared" si="3"/>
        <v>0</v>
      </c>
      <c r="G15" s="24">
        <f t="shared" si="4"/>
        <v>0</v>
      </c>
      <c r="H15" s="22">
        <f t="shared" si="5"/>
        <v>0</v>
      </c>
      <c r="I15" s="22">
        <f t="shared" si="0"/>
        <v>0</v>
      </c>
      <c r="J15" s="24">
        <f t="shared" si="1"/>
        <v>0</v>
      </c>
      <c r="K15" s="24">
        <f t="shared" si="6"/>
        <v>1</v>
      </c>
      <c r="L15" s="25">
        <f t="shared" si="2"/>
        <v>3</v>
      </c>
    </row>
    <row r="16" spans="2:14" x14ac:dyDescent="0.25">
      <c r="B16" s="47" t="s">
        <v>11</v>
      </c>
      <c r="C16" s="42">
        <v>3</v>
      </c>
      <c r="D16" s="43"/>
      <c r="E16" s="48" t="str">
        <f t="shared" si="7"/>
        <v xml:space="preserve"> </v>
      </c>
      <c r="F16" s="23" t="b">
        <f t="shared" si="3"/>
        <v>0</v>
      </c>
      <c r="G16" s="24">
        <f t="shared" si="4"/>
        <v>0</v>
      </c>
      <c r="H16" s="22">
        <f t="shared" si="5"/>
        <v>0</v>
      </c>
      <c r="I16" s="22">
        <f t="shared" si="0"/>
        <v>0</v>
      </c>
      <c r="J16" s="24">
        <f t="shared" si="1"/>
        <v>0</v>
      </c>
      <c r="K16" s="24">
        <f t="shared" si="6"/>
        <v>1</v>
      </c>
      <c r="L16" s="25">
        <f t="shared" si="2"/>
        <v>3</v>
      </c>
    </row>
    <row r="17" spans="2:12" x14ac:dyDescent="0.25">
      <c r="B17" s="47" t="s">
        <v>12</v>
      </c>
      <c r="C17" s="42">
        <v>4</v>
      </c>
      <c r="D17" s="43"/>
      <c r="E17" s="48" t="str">
        <f t="shared" si="7"/>
        <v xml:space="preserve"> </v>
      </c>
      <c r="F17" s="23" t="b">
        <f t="shared" si="3"/>
        <v>0</v>
      </c>
      <c r="G17" s="24">
        <f t="shared" si="4"/>
        <v>0</v>
      </c>
      <c r="H17" s="22">
        <f t="shared" si="5"/>
        <v>0</v>
      </c>
      <c r="I17" s="22">
        <f t="shared" si="0"/>
        <v>0</v>
      </c>
      <c r="J17" s="24">
        <f t="shared" si="1"/>
        <v>0</v>
      </c>
      <c r="K17" s="24">
        <f t="shared" si="6"/>
        <v>1</v>
      </c>
      <c r="L17" s="25">
        <f t="shared" si="2"/>
        <v>4</v>
      </c>
    </row>
    <row r="18" spans="2:12" ht="16" thickBot="1" x14ac:dyDescent="0.3">
      <c r="B18" s="15" t="s">
        <v>13</v>
      </c>
      <c r="C18" s="16">
        <v>3</v>
      </c>
      <c r="D18" s="49"/>
      <c r="E18" s="50" t="str">
        <f t="shared" si="7"/>
        <v xml:space="preserve"> </v>
      </c>
      <c r="F18" s="23" t="b">
        <f t="shared" si="3"/>
        <v>0</v>
      </c>
      <c r="G18" s="24">
        <f t="shared" si="4"/>
        <v>0</v>
      </c>
      <c r="H18" s="22">
        <f t="shared" si="5"/>
        <v>0</v>
      </c>
      <c r="I18" s="22">
        <f t="shared" si="0"/>
        <v>0</v>
      </c>
      <c r="J18" s="24">
        <f t="shared" si="1"/>
        <v>0</v>
      </c>
      <c r="K18" s="24">
        <f t="shared" si="6"/>
        <v>1</v>
      </c>
      <c r="L18" s="25">
        <f t="shared" si="2"/>
        <v>3</v>
      </c>
    </row>
    <row r="19" spans="2:12" ht="16" thickBot="1" x14ac:dyDescent="0.3">
      <c r="B19" s="38" t="s">
        <v>2</v>
      </c>
      <c r="C19" s="39">
        <f>SUM(C11:C18)</f>
        <v>27</v>
      </c>
      <c r="D19" s="40"/>
      <c r="E19" s="41"/>
      <c r="F19" s="26"/>
      <c r="G19" s="26"/>
      <c r="H19" s="26"/>
      <c r="I19" s="26">
        <f>SUM(I11:I18)</f>
        <v>0</v>
      </c>
      <c r="J19" s="27">
        <f>SUM(J11:J18)</f>
        <v>0</v>
      </c>
      <c r="K19" s="26"/>
      <c r="L19" s="28">
        <f>SUM(L11:L18)</f>
        <v>27</v>
      </c>
    </row>
    <row r="21" spans="2:12" ht="16" thickBot="1" x14ac:dyDescent="0.3">
      <c r="F21" s="29"/>
    </row>
    <row r="22" spans="2:12" x14ac:dyDescent="0.25">
      <c r="B22" s="30" t="s">
        <v>4</v>
      </c>
      <c r="C22" s="31" t="str">
        <f>IF(I19=0,"--",SUM(G11:G18)/$I$19*4)</f>
        <v>--</v>
      </c>
      <c r="F22" s="29"/>
    </row>
    <row r="23" spans="2:12" ht="16" thickBot="1" x14ac:dyDescent="0.3">
      <c r="B23" s="32" t="s">
        <v>5</v>
      </c>
      <c r="C23" s="33">
        <f>(SUM(G11:G18)+L19)/C19*4</f>
        <v>4</v>
      </c>
    </row>
  </sheetData>
  <sheetProtection sheet="1" objects="1" scenarios="1"/>
  <phoneticPr fontId="7" type="noConversion"/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2016-06-14T23:55:15Z</dcterms:created>
  <dcterms:modified xsi:type="dcterms:W3CDTF">2017-11-17T17:57:40Z</dcterms:modified>
</cp:coreProperties>
</file>